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70279EAC-D040-4E58-AD24-B7CFC6A73B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ESTIMATE'!$E$1:$G$277</definedName>
    <definedName name="_xlnm.Print_Area" localSheetId="1">'SITE ESTIMATE'!$A$1:$J$83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4" i="16" l="1"/>
  <c r="I26" i="16"/>
  <c r="I27" i="16"/>
  <c r="I28" i="16"/>
  <c r="I29" i="16"/>
  <c r="I30" i="16"/>
  <c r="I32" i="16"/>
  <c r="I33" i="16"/>
  <c r="I34" i="16"/>
  <c r="I36" i="16"/>
  <c r="I37" i="16"/>
  <c r="I38" i="16"/>
  <c r="I40" i="16"/>
  <c r="I41" i="16"/>
  <c r="I42" i="16"/>
  <c r="I43" i="16"/>
  <c r="I44" i="16"/>
  <c r="I45" i="16"/>
  <c r="I46" i="16"/>
  <c r="I47" i="16"/>
  <c r="I48" i="16"/>
  <c r="I49" i="16"/>
  <c r="I50" i="16"/>
  <c r="I51" i="16"/>
  <c r="I53" i="16"/>
  <c r="I54" i="16"/>
  <c r="I55" i="16"/>
  <c r="I56" i="16"/>
  <c r="I57" i="16"/>
  <c r="I58" i="16"/>
  <c r="I59" i="16"/>
  <c r="I60" i="16"/>
  <c r="I61" i="16"/>
  <c r="I63" i="16"/>
  <c r="I64" i="16"/>
  <c r="I65" i="16"/>
  <c r="I66" i="16"/>
  <c r="I67" i="16"/>
  <c r="I68" i="16"/>
  <c r="I69" i="16"/>
  <c r="I70" i="16"/>
  <c r="I71" i="16"/>
  <c r="I72" i="16"/>
  <c r="I25" i="16"/>
  <c r="A39" i="16"/>
  <c r="A52" i="16"/>
  <c r="A23" i="16"/>
  <c r="I9" i="16" l="1"/>
  <c r="I11" i="16"/>
  <c r="I12" i="16"/>
  <c r="I13" i="16"/>
  <c r="I14" i="16"/>
  <c r="I15" i="16"/>
  <c r="I16" i="16"/>
  <c r="I17" i="16"/>
  <c r="I18" i="16"/>
  <c r="J74" i="16" l="1"/>
  <c r="A19" i="16"/>
  <c r="I10" i="16"/>
  <c r="A9" i="16"/>
  <c r="B12" i="19"/>
  <c r="B11" i="19"/>
  <c r="A73" i="16"/>
  <c r="A10" i="16" l="1"/>
  <c r="A11" i="16" s="1"/>
  <c r="A12" i="16" s="1"/>
  <c r="J20" i="16"/>
  <c r="C16" i="19" l="1"/>
  <c r="D16" i="19" s="1"/>
  <c r="A13" i="16"/>
  <c r="I76" i="16"/>
  <c r="A14" i="16" l="1"/>
  <c r="C17" i="19"/>
  <c r="D17" i="19" s="1"/>
  <c r="A15" i="16" l="1"/>
  <c r="A16" i="16" l="1"/>
  <c r="A17" i="16" l="1"/>
  <c r="A18" i="16" l="1"/>
  <c r="A24" i="16" s="1"/>
  <c r="C18" i="19"/>
  <c r="I78" i="16"/>
  <c r="I77" i="16"/>
  <c r="I80" i="16"/>
  <c r="I79" i="16"/>
  <c r="A25" i="16" l="1"/>
  <c r="D18" i="19"/>
  <c r="D20" i="19" s="1"/>
  <c r="C20" i="19"/>
  <c r="C21" i="19" s="1"/>
  <c r="I81" i="16"/>
  <c r="C5" i="16" s="1"/>
  <c r="A26" i="16" l="1"/>
  <c r="A27" i="16" s="1"/>
  <c r="A28" i="16" s="1"/>
  <c r="A29" i="16" s="1"/>
  <c r="C23" i="19"/>
  <c r="C22" i="19"/>
  <c r="C24" i="19"/>
  <c r="A30" i="16" l="1"/>
  <c r="D25" i="19"/>
  <c r="A31" i="16" l="1"/>
  <c r="A32" i="16"/>
  <c r="A33" i="16" s="1"/>
  <c r="A34" i="16" l="1"/>
  <c r="A35" i="16"/>
  <c r="A36" i="16" s="1"/>
  <c r="A37" i="16" s="1"/>
  <c r="A38" i="16" s="1"/>
  <c r="A40" i="16" l="1"/>
  <c r="A41" i="16" s="1"/>
  <c r="A42" i="16" l="1"/>
  <c r="A43" i="16" s="1"/>
  <c r="A44" i="16" l="1"/>
  <c r="A45" i="16" s="1"/>
  <c r="A46" i="16" l="1"/>
  <c r="A47" i="16" s="1"/>
  <c r="A48" i="16" s="1"/>
  <c r="A49" i="16" s="1"/>
  <c r="A50" i="16" l="1"/>
  <c r="A51" i="16" s="1"/>
  <c r="A53" i="16" l="1"/>
  <c r="A54" i="16" s="1"/>
  <c r="A55" i="16" l="1"/>
  <c r="A56" i="16" s="1"/>
  <c r="A57" i="16" s="1"/>
  <c r="A58" i="16" s="1"/>
  <c r="A59" i="16" l="1"/>
  <c r="A60" i="16" s="1"/>
  <c r="A62" i="16"/>
  <c r="A61" i="16" l="1"/>
  <c r="A63" i="16" s="1"/>
  <c r="A64" i="16" s="1"/>
  <c r="A65" i="16" l="1"/>
  <c r="A66" i="16" s="1"/>
  <c r="A67" i="16" l="1"/>
  <c r="A68" i="16" s="1"/>
  <c r="A69" i="16" l="1"/>
  <c r="A70" i="16" s="1"/>
  <c r="A71" i="16" s="1"/>
  <c r="A72" i="16" l="1"/>
</calcChain>
</file>

<file path=xl/sharedStrings.xml><?xml version="1.0" encoding="utf-8"?>
<sst xmlns="http://schemas.openxmlformats.org/spreadsheetml/2006/main" count="172" uniqueCount="111">
  <si>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</si>
  <si>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</si>
  <si>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</si>
  <si>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</si>
  <si>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</si>
  <si>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</si>
  <si>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</si>
  <si>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</si>
  <si>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</si>
  <si>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</si>
  <si>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</si>
  <si>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</si>
  <si>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</si>
  <si>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</si>
  <si>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</si>
  <si>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</si>
  <si>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</si>
  <si>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LF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</si>
  <si>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</si>
  <si>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</si>
  <si>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</si>
  <si>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</si>
  <si>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</si>
  <si>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</si>
  <si>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</si>
  <si>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</si>
  <si>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</si>
  <si>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</si>
  <si>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</si>
  <si>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</si>
  <si>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</si>
  <si>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</si>
  <si>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</si>
  <si>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</si>
  <si>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</si>
  <si>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</si>
  <si>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</si>
  <si>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</si>
  <si>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</si>
  <si>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</si>
  <si>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</si>
  <si>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</si>
  <si>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</si>
  <si>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</si>
  <si>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</si>
  <si>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</si>
  <si>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</si>
  <si>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</si>
  <si>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</si>
  <si>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</si>
  <si>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</si>
  <si>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</si>
  <si>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</si>
  <si>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</si>
  <si>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Water</t>
  </si>
  <si>
    <t>1" Dia. Cold Water Pipe</t>
  </si>
  <si>
    <t>1/2" Dia. Cold Water Pipe</t>
  </si>
  <si>
    <t>2" Dia. Cold Water Pipe</t>
  </si>
  <si>
    <t>1/2" Dia. Hot Water Pipe</t>
  </si>
  <si>
    <t>3/4" Dia. Hot Water Pipe</t>
  </si>
  <si>
    <t>1/2" Dia. Hot Water Recirculation Pipe</t>
  </si>
  <si>
    <t>3/4" Dia. Hot Water Recirculation Pipe</t>
  </si>
  <si>
    <t>Drainage</t>
  </si>
  <si>
    <t>3" Dia. Sanitary Waste Pipe</t>
  </si>
  <si>
    <t>4" Dia. Sanitary Waste Pipe</t>
  </si>
  <si>
    <t>2" Dia. Vent Pipe</t>
  </si>
  <si>
    <t>Gas</t>
  </si>
  <si>
    <t>1" Dia. Natural Gase Pipe</t>
  </si>
  <si>
    <t>1/4" Dia. Natural Gase Pipe</t>
  </si>
  <si>
    <t>3/4" Dia. Natural Gase Pipe</t>
  </si>
  <si>
    <t>Bend</t>
  </si>
  <si>
    <t>(1" Dia. x 90 Degree) Cold Water Pipe Bend</t>
  </si>
  <si>
    <t>EA</t>
  </si>
  <si>
    <t>(1/2" Dia. x 90 Degree) Cold Water Pipe Bend</t>
  </si>
  <si>
    <t>(2" Dia. x 90 Degree) Cold Water Pipe Bend</t>
  </si>
  <si>
    <t>(1/2" Dia. x 90 Degree) Hot Water Pipe Bend</t>
  </si>
  <si>
    <t>(3/4" Dia. x 90 Degree) Hot Water Pipe Bend</t>
  </si>
  <si>
    <t>(1/2" Dia. x 90 Degree) Hot Water Recirculation Pipe Bend</t>
  </si>
  <si>
    <t>(3/4" Dia. x 90 Degree) Hot Water Recirculation Pipe Bend</t>
  </si>
  <si>
    <t>(4" Dia. x 45 Degree) Sanitary Waste Pipe Bend</t>
  </si>
  <si>
    <t>(2" Dia. x 45 Degree) Vent Pipe Bend</t>
  </si>
  <si>
    <t>(2" Dia. x 90 Degree) Vent Pipe Bend</t>
  </si>
  <si>
    <t>(1/4" Dia x 90 Degree) Natural Gas Pipe Bend</t>
  </si>
  <si>
    <t>(3/4" Dia x 90 Degree) Natural Gas Pipe Bend</t>
  </si>
  <si>
    <t>Tee</t>
  </si>
  <si>
    <t>(1" Dia. x 90 Degree) Cold Water Pipe Tee</t>
  </si>
  <si>
    <t>(2" Dia. x 90 Degree) Cold Water Pipe Tee</t>
  </si>
  <si>
    <t>(3/4" Dia. x 90 Degree) Hot Water Pipe Tee</t>
  </si>
  <si>
    <t>(3/4" Dia. x 90 Degree) Hot Water Recirculation Pipe Tee</t>
  </si>
  <si>
    <t>(3" Dia. x 90 Degree) Sanitary Waste Pipe Tee</t>
  </si>
  <si>
    <t>(4" Dia. x 45 Degree) Sanitary Waste Pipe Tee</t>
  </si>
  <si>
    <t>(2" Dia. x 45 Degree) Vent Pipe Tee</t>
  </si>
  <si>
    <t>(2" Dia. x 90 Degree) Vent Pipe Tee</t>
  </si>
  <si>
    <t>(3/4" Dia x 90 Degree) Natural Gas Pipe Tee</t>
  </si>
  <si>
    <t>Fixture</t>
  </si>
  <si>
    <t>Fliush Valve Toilet</t>
  </si>
  <si>
    <t>Urinal</t>
  </si>
  <si>
    <t>Electric Water Cooler</t>
  </si>
  <si>
    <t>Mop Sink</t>
  </si>
  <si>
    <t>Lavatory</t>
  </si>
  <si>
    <t>Kitchen Sink</t>
  </si>
  <si>
    <t>Eye Wash</t>
  </si>
  <si>
    <t>Fkoor Drain</t>
  </si>
  <si>
    <t>Hot Water Recirculation Pipe</t>
  </si>
  <si>
    <t>Electric Water Heater</t>
  </si>
  <si>
    <t>PI, P2</t>
  </si>
  <si>
    <t>P0</t>
  </si>
  <si>
    <t>Subtotal (Plumbing)</t>
  </si>
  <si>
    <t>Division 22</t>
  </si>
  <si>
    <t>Plumbing</t>
  </si>
  <si>
    <t>DIVISION 22 -  PLUMBING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</si>
</sst>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1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  <family val="2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1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7" fillId="0" borderId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25" fillId="0" borderId="0"/>
    <xf numFmtId="0" fontId="7" fillId="0" borderId="0"/>
    <xf numFmtId="43" fontId="25" fillId="0" borderId="0" applyFont="0" applyFill="0" applyBorder="0" applyAlignment="0" applyProtection="0"/>
    <xf numFmtId="0" fontId="26" fillId="0" borderId="0"/>
    <xf numFmtId="43" fontId="7" fillId="0" borderId="0" applyFont="0" applyFill="0" applyBorder="0" applyAlignment="0" applyProtection="0"/>
    <xf numFmtId="0" fontId="7" fillId="0" borderId="0"/>
    <xf numFmtId="44" fontId="26" fillId="0" borderId="0" applyFont="0" applyFill="0" applyBorder="0" applyAlignment="0" applyProtection="0"/>
    <xf numFmtId="0" fontId="4" fillId="0" borderId="0"/>
    <xf numFmtId="0" fontId="7" fillId="0" borderId="0"/>
    <xf numFmtId="0" fontId="4" fillId="0" borderId="0"/>
    <xf numFmtId="0" fontId="30" fillId="0" borderId="0" applyNumberFormat="0" applyFill="0" applyBorder="0" applyAlignment="0" applyProtection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" fillId="0" borderId="0"/>
    <xf numFmtId="0" fontId="2" fillId="0" borderId="0"/>
    <xf numFmtId="44" fontId="40" fillId="0" borderId="0" applyFont="0" applyFill="0" applyBorder="0" applyAlignment="0" applyProtection="0"/>
    <xf numFmtId="0" fontId="1" fillId="0" borderId="0"/>
  </cellStyleXfs>
  <cellXfs count="207">
    <xf numFmtId="0" fontId="0" fillId="0" borderId="0" xfId="0"/>
    <xf numFmtId="14" fontId="27" fillId="24" borderId="0" xfId="0" applyNumberFormat="1" applyFont="1" applyFill="1" applyAlignment="1">
      <alignment horizontal="left" vertical="top"/>
    </xf>
    <xf numFmtId="0" fontId="27" fillId="24" borderId="10" xfId="45" applyFont="1" applyFill="1" applyBorder="1" applyAlignment="1">
      <alignment horizontal="center" vertical="top" wrapText="1"/>
    </xf>
    <xf numFmtId="0" fontId="27" fillId="0" borderId="0" xfId="45" applyFont="1" applyAlignment="1">
      <alignment vertical="top"/>
    </xf>
    <xf numFmtId="0" fontId="27" fillId="0" borderId="10" xfId="45" applyFont="1" applyBorder="1" applyAlignment="1">
      <alignment horizontal="center" vertical="top"/>
    </xf>
    <xf numFmtId="165" fontId="28" fillId="24" borderId="0" xfId="55" applyNumberFormat="1" applyFont="1" applyFill="1" applyBorder="1" applyAlignment="1" applyProtection="1">
      <alignment horizontal="left" vertical="top"/>
    </xf>
    <xf numFmtId="0" fontId="28" fillId="24" borderId="0" xfId="0" applyFont="1" applyFill="1" applyAlignment="1">
      <alignment horizontal="left" vertical="top"/>
    </xf>
    <xf numFmtId="2" fontId="6" fillId="24" borderId="11" xfId="45" applyNumberFormat="1" applyFont="1" applyFill="1" applyBorder="1" applyAlignment="1">
      <alignment vertical="top"/>
    </xf>
    <xf numFmtId="2" fontId="28" fillId="24" borderId="11" xfId="45" applyNumberFormat="1" applyFont="1" applyFill="1" applyBorder="1" applyAlignment="1">
      <alignment horizontal="left" vertical="top"/>
    </xf>
    <xf numFmtId="2" fontId="6" fillId="24" borderId="0" xfId="45" applyNumberFormat="1" applyFont="1" applyFill="1" applyAlignment="1">
      <alignment vertical="top"/>
    </xf>
    <xf numFmtId="0" fontId="27" fillId="24" borderId="0" xfId="45" applyFont="1" applyFill="1" applyAlignment="1">
      <alignment vertical="top"/>
    </xf>
    <xf numFmtId="2" fontId="28" fillId="24" borderId="0" xfId="45" applyNumberFormat="1" applyFont="1" applyFill="1" applyAlignment="1">
      <alignment horizontal="left" vertical="top"/>
    </xf>
    <xf numFmtId="0" fontId="32" fillId="25" borderId="0" xfId="45" applyFont="1" applyFill="1" applyAlignment="1">
      <alignment vertical="top"/>
    </xf>
    <xf numFmtId="0" fontId="27" fillId="24" borderId="10" xfId="45" applyFont="1" applyFill="1" applyBorder="1" applyAlignment="1">
      <alignment horizontal="center" vertical="top"/>
    </xf>
    <xf numFmtId="0" fontId="27" fillId="0" borderId="0" xfId="45" applyFont="1" applyAlignment="1">
      <alignment horizontal="center" vertical="top"/>
    </xf>
    <xf numFmtId="2" fontId="27" fillId="0" borderId="0" xfId="45" applyNumberFormat="1" applyFont="1" applyAlignment="1">
      <alignment horizontal="left" vertical="top" wrapText="1"/>
    </xf>
    <xf numFmtId="1" fontId="27" fillId="0" borderId="0" xfId="45" applyNumberFormat="1" applyFont="1" applyAlignment="1">
      <alignment horizontal="center" vertical="top" wrapText="1"/>
    </xf>
    <xf numFmtId="44" fontId="27" fillId="0" borderId="0" xfId="55" applyFont="1" applyBorder="1" applyAlignment="1">
      <alignment horizontal="center" vertical="top"/>
    </xf>
    <xf numFmtId="164" fontId="27" fillId="0" borderId="0" xfId="45" applyNumberFormat="1" applyFont="1" applyAlignment="1">
      <alignment vertical="top"/>
    </xf>
    <xf numFmtId="0" fontId="27" fillId="0" borderId="12" xfId="45" applyFont="1" applyBorder="1" applyAlignment="1">
      <alignment horizontal="center" vertical="top"/>
    </xf>
    <xf numFmtId="2" fontId="30" fillId="24" borderId="0" xfId="54" applyNumberFormat="1" applyFill="1" applyBorder="1" applyAlignment="1">
      <alignment horizontal="center" vertical="top"/>
    </xf>
    <xf numFmtId="0" fontId="27" fillId="24" borderId="17" xfId="45" applyFont="1" applyFill="1" applyBorder="1" applyAlignment="1">
      <alignment vertical="top"/>
    </xf>
    <xf numFmtId="0" fontId="27" fillId="0" borderId="21" xfId="45" applyFont="1" applyBorder="1" applyAlignment="1">
      <alignment horizontal="center" vertical="top"/>
    </xf>
    <xf numFmtId="2" fontId="27" fillId="0" borderId="21" xfId="45" applyNumberFormat="1" applyFont="1" applyBorder="1" applyAlignment="1">
      <alignment horizontal="left" vertical="top" wrapText="1"/>
    </xf>
    <xf numFmtId="1" fontId="27" fillId="0" borderId="21" xfId="45" applyNumberFormat="1" applyFont="1" applyBorder="1" applyAlignment="1">
      <alignment horizontal="center" vertical="top" wrapText="1"/>
    </xf>
    <xf numFmtId="44" fontId="27" fillId="0" borderId="21" xfId="55" applyFont="1" applyBorder="1" applyAlignment="1">
      <alignment horizontal="center" vertical="top"/>
    </xf>
    <xf numFmtId="164" fontId="27" fillId="0" borderId="21" xfId="45" applyNumberFormat="1" applyFont="1" applyBorder="1" applyAlignment="1">
      <alignment vertical="top"/>
    </xf>
    <xf numFmtId="169" fontId="37" fillId="24" borderId="10" xfId="45" applyNumberFormat="1" applyFont="1" applyFill="1" applyBorder="1" applyAlignment="1">
      <alignment horizontal="center" vertical="top" wrapText="1"/>
    </xf>
    <xf numFmtId="0" fontId="27" fillId="24" borderId="22" xfId="45" applyFont="1" applyFill="1" applyBorder="1" applyAlignment="1">
      <alignment vertical="top"/>
    </xf>
    <xf numFmtId="0" fontId="7" fillId="0" borderId="0" xfId="45"/>
    <xf numFmtId="0" fontId="28" fillId="24" borderId="0" xfId="45" applyFont="1" applyFill="1" applyAlignment="1">
      <alignment horizontal="left" vertical="top"/>
    </xf>
    <xf numFmtId="0" fontId="28" fillId="24" borderId="17" xfId="45" applyFont="1" applyFill="1" applyBorder="1" applyAlignment="1">
      <alignment horizontal="left" vertical="top"/>
    </xf>
    <xf numFmtId="14" fontId="27" fillId="24" borderId="0" xfId="45" applyNumberFormat="1" applyFont="1" applyFill="1" applyAlignment="1">
      <alignment horizontal="left" vertical="top"/>
    </xf>
    <xf numFmtId="14" fontId="27" fillId="24" borderId="17" xfId="45" applyNumberFormat="1" applyFont="1" applyFill="1" applyBorder="1" applyAlignment="1">
      <alignment horizontal="left" vertical="top"/>
    </xf>
    <xf numFmtId="0" fontId="7" fillId="24" borderId="0" xfId="45" applyFill="1"/>
    <xf numFmtId="0" fontId="7" fillId="0" borderId="17" xfId="45" applyBorder="1"/>
    <xf numFmtId="0" fontId="7" fillId="0" borderId="18" xfId="45" applyBorder="1"/>
    <xf numFmtId="165" fontId="36" fillId="26" borderId="16" xfId="45" applyNumberFormat="1" applyFont="1" applyFill="1" applyBorder="1" applyAlignment="1">
      <alignment horizontal="left" vertical="top"/>
    </xf>
    <xf numFmtId="0" fontId="28" fillId="24" borderId="11" xfId="45" applyFont="1" applyFill="1" applyBorder="1" applyAlignment="1">
      <alignment vertical="top"/>
    </xf>
    <xf numFmtId="168" fontId="27" fillId="24" borderId="0" xfId="45" applyNumberFormat="1" applyFont="1" applyFill="1" applyAlignment="1">
      <alignment vertical="top"/>
    </xf>
    <xf numFmtId="0" fontId="35" fillId="0" borderId="24" xfId="45" applyFont="1" applyBorder="1" applyAlignment="1">
      <alignment horizontal="left" vertical="top"/>
    </xf>
    <xf numFmtId="0" fontId="27" fillId="0" borderId="11" xfId="45" applyFont="1" applyBorder="1" applyAlignment="1">
      <alignment horizontal="center" vertical="top"/>
    </xf>
    <xf numFmtId="2" fontId="27" fillId="0" borderId="11" xfId="45" applyNumberFormat="1" applyFont="1" applyBorder="1" applyAlignment="1">
      <alignment horizontal="left" vertical="top" wrapText="1"/>
    </xf>
    <xf numFmtId="1" fontId="27" fillId="0" borderId="11" xfId="45" applyNumberFormat="1" applyFont="1" applyBorder="1" applyAlignment="1">
      <alignment horizontal="center" vertical="top" wrapText="1"/>
    </xf>
    <xf numFmtId="164" fontId="27" fillId="0" borderId="11" xfId="45" applyNumberFormat="1" applyFont="1" applyBorder="1" applyAlignment="1">
      <alignment vertical="top"/>
    </xf>
    <xf numFmtId="44" fontId="27" fillId="0" borderId="11" xfId="55" applyFont="1" applyBorder="1" applyAlignment="1">
      <alignment horizontal="center" vertical="top"/>
    </xf>
    <xf numFmtId="2" fontId="43" fillId="24" borderId="11" xfId="45" applyNumberFormat="1" applyFont="1" applyFill="1" applyBorder="1" applyAlignment="1">
      <alignment horizontal="left" vertical="top"/>
    </xf>
    <xf numFmtId="2" fontId="44" fillId="24" borderId="11" xfId="45" applyNumberFormat="1" applyFont="1" applyFill="1" applyBorder="1" applyAlignment="1">
      <alignment vertical="top"/>
    </xf>
    <xf numFmtId="0" fontId="42" fillId="0" borderId="0" xfId="45" applyFont="1"/>
    <xf numFmtId="0" fontId="42" fillId="0" borderId="21" xfId="45" applyFont="1" applyBorder="1"/>
    <xf numFmtId="0" fontId="48" fillId="0" borderId="21" xfId="45" applyFont="1" applyBorder="1"/>
    <xf numFmtId="44" fontId="27" fillId="24" borderId="0" xfId="45" applyNumberFormat="1" applyFont="1" applyFill="1" applyAlignment="1">
      <alignment vertical="top"/>
    </xf>
    <xf numFmtId="0" fontId="35" fillId="0" borderId="23" xfId="45" applyFont="1" applyBorder="1" applyAlignment="1">
      <alignment horizontal="left" vertical="top"/>
    </xf>
    <xf numFmtId="2" fontId="43" fillId="24" borderId="12" xfId="0" applyNumberFormat="1" applyFont="1" applyFill="1" applyBorder="1" applyAlignment="1">
      <alignment horizontal="left" vertical="top"/>
    </xf>
    <xf numFmtId="0" fontId="42" fillId="24" borderId="17" xfId="0" applyFont="1" applyFill="1" applyBorder="1" applyAlignment="1">
      <alignment horizontal="center" vertical="top"/>
    </xf>
    <xf numFmtId="0" fontId="43" fillId="24" borderId="0" xfId="0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4" fontId="42" fillId="24" borderId="0" xfId="0" applyNumberFormat="1" applyFont="1" applyFill="1" applyAlignment="1">
      <alignment horizontal="left" vertical="top"/>
    </xf>
    <xf numFmtId="0" fontId="43" fillId="24" borderId="12" xfId="0" applyFont="1" applyFill="1" applyBorder="1" applyAlignment="1">
      <alignment horizontal="left" vertical="top"/>
    </xf>
    <xf numFmtId="165" fontId="43" fillId="24" borderId="0" xfId="55" applyNumberFormat="1" applyFont="1" applyFill="1" applyBorder="1" applyAlignment="1" applyProtection="1">
      <alignment horizontal="left" vertical="top"/>
    </xf>
    <xf numFmtId="2" fontId="46" fillId="24" borderId="0" xfId="45" applyNumberFormat="1" applyFont="1" applyFill="1" applyAlignment="1">
      <alignment vertical="top"/>
    </xf>
    <xf numFmtId="0" fontId="27" fillId="28" borderId="0" xfId="45" applyFont="1" applyFill="1" applyAlignment="1">
      <alignment vertical="top"/>
    </xf>
    <xf numFmtId="0" fontId="27" fillId="28" borderId="11" xfId="45" applyFont="1" applyFill="1" applyBorder="1" applyAlignment="1">
      <alignment vertical="top"/>
    </xf>
    <xf numFmtId="0" fontId="31" fillId="28" borderId="0" xfId="45" applyFont="1" applyFill="1" applyAlignment="1">
      <alignment horizontal="center" vertical="top" wrapText="1"/>
    </xf>
    <xf numFmtId="0" fontId="27" fillId="27" borderId="0" xfId="45" applyFont="1" applyFill="1" applyAlignment="1">
      <alignment vertical="top"/>
    </xf>
    <xf numFmtId="0" fontId="31" fillId="24" borderId="0" xfId="45" applyFont="1" applyFill="1" applyAlignment="1">
      <alignment horizontal="center" vertical="top" wrapText="1"/>
    </xf>
    <xf numFmtId="0" fontId="32" fillId="24" borderId="0" xfId="45" applyFont="1" applyFill="1" applyAlignment="1">
      <alignment vertical="top"/>
    </xf>
    <xf numFmtId="14" fontId="34" fillId="24" borderId="0" xfId="45" applyNumberFormat="1" applyFont="1" applyFill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0" fontId="27" fillId="24" borderId="21" xfId="45" applyFont="1" applyFill="1" applyBorder="1" applyAlignment="1">
      <alignment vertical="top"/>
    </xf>
    <xf numFmtId="2" fontId="41" fillId="29" borderId="19" xfId="0" applyNumberFormat="1" applyFont="1" applyFill="1" applyBorder="1" applyAlignment="1">
      <alignment horizontal="left" vertical="top"/>
    </xf>
    <xf numFmtId="2" fontId="41" fillId="29" borderId="14" xfId="0" applyNumberFormat="1" applyFont="1" applyFill="1" applyBorder="1" applyAlignment="1">
      <alignment horizontal="left" vertical="top"/>
    </xf>
    <xf numFmtId="2" fontId="41" fillId="29" borderId="14" xfId="0" applyNumberFormat="1" applyFont="1" applyFill="1" applyBorder="1" applyAlignment="1">
      <alignment vertical="top"/>
    </xf>
    <xf numFmtId="2" fontId="33" fillId="29" borderId="14" xfId="0" applyNumberFormat="1" applyFont="1" applyFill="1" applyBorder="1" applyAlignment="1">
      <alignment vertical="top"/>
    </xf>
    <xf numFmtId="2" fontId="33" fillId="29" borderId="14" xfId="45" applyNumberFormat="1" applyFont="1" applyFill="1" applyBorder="1" applyAlignment="1">
      <alignment horizontal="center" vertical="top"/>
    </xf>
    <xf numFmtId="2" fontId="31" fillId="29" borderId="14" xfId="45" applyNumberFormat="1" applyFont="1" applyFill="1" applyBorder="1" applyAlignment="1">
      <alignment horizontal="center" vertical="top"/>
    </xf>
    <xf numFmtId="44" fontId="31" fillId="29" borderId="14" xfId="55" applyFont="1" applyFill="1" applyBorder="1" applyAlignment="1">
      <alignment horizontal="center" vertical="top"/>
    </xf>
    <xf numFmtId="0" fontId="29" fillId="30" borderId="19" xfId="45" applyFont="1" applyFill="1" applyBorder="1" applyAlignment="1">
      <alignment horizontal="center" vertical="top" wrapText="1"/>
    </xf>
    <xf numFmtId="1" fontId="29" fillId="30" borderId="14" xfId="45" applyNumberFormat="1" applyFont="1" applyFill="1" applyBorder="1" applyAlignment="1">
      <alignment horizontal="center" vertical="top" wrapText="1"/>
    </xf>
    <xf numFmtId="0" fontId="29" fillId="30" borderId="14" xfId="45" applyFont="1" applyFill="1" applyBorder="1" applyAlignment="1">
      <alignment horizontal="center" vertical="top" wrapText="1"/>
    </xf>
    <xf numFmtId="164" fontId="29" fillId="30" borderId="14" xfId="45" applyNumberFormat="1" applyFont="1" applyFill="1" applyBorder="1" applyAlignment="1">
      <alignment horizontal="center" vertical="top" wrapText="1"/>
    </xf>
    <xf numFmtId="0" fontId="29" fillId="24" borderId="12" xfId="45" applyFont="1" applyFill="1" applyBorder="1" applyAlignment="1">
      <alignment horizontal="center" vertical="top" wrapText="1"/>
    </xf>
    <xf numFmtId="1" fontId="29" fillId="24" borderId="0" xfId="45" applyNumberFormat="1" applyFont="1" applyFill="1" applyBorder="1" applyAlignment="1">
      <alignment horizontal="center" vertical="top" wrapText="1"/>
    </xf>
    <xf numFmtId="164" fontId="29" fillId="24" borderId="0" xfId="45" applyNumberFormat="1" applyFont="1" applyFill="1" applyBorder="1" applyAlignment="1">
      <alignment horizontal="center" vertical="top" wrapText="1"/>
    </xf>
    <xf numFmtId="1" fontId="29" fillId="24" borderId="11" xfId="45" applyNumberFormat="1" applyFont="1" applyFill="1" applyBorder="1" applyAlignment="1">
      <alignment horizontal="center" vertical="top" wrapText="1"/>
    </xf>
    <xf numFmtId="0" fontId="29" fillId="24" borderId="11" xfId="45" applyFont="1" applyFill="1" applyBorder="1" applyAlignment="1">
      <alignment horizontal="center" vertical="top" wrapText="1"/>
    </xf>
    <xf numFmtId="166" fontId="28" fillId="24" borderId="0" xfId="45" applyNumberFormat="1" applyFont="1" applyFill="1" applyBorder="1" applyAlignment="1">
      <alignment horizontal="center" vertical="top"/>
    </xf>
    <xf numFmtId="0" fontId="27" fillId="0" borderId="13" xfId="45" applyFont="1" applyBorder="1" applyAlignment="1">
      <alignment horizontal="center" vertical="top"/>
    </xf>
    <xf numFmtId="165" fontId="27" fillId="0" borderId="10" xfId="45" applyNumberFormat="1" applyFont="1" applyBorder="1" applyAlignment="1">
      <alignment horizontal="center" vertical="top"/>
    </xf>
    <xf numFmtId="0" fontId="27" fillId="0" borderId="0" xfId="45" applyFont="1" applyBorder="1" applyAlignment="1">
      <alignment horizontal="center" vertical="top"/>
    </xf>
    <xf numFmtId="1" fontId="28" fillId="0" borderId="0" xfId="45" applyNumberFormat="1" applyFont="1" applyBorder="1" applyAlignment="1">
      <alignment horizontal="left" vertical="top"/>
    </xf>
    <xf numFmtId="0" fontId="27" fillId="0" borderId="0" xfId="45" applyFont="1" applyBorder="1" applyAlignment="1">
      <alignment horizontal="left" vertical="top" wrapText="1"/>
    </xf>
    <xf numFmtId="1" fontId="27" fillId="0" borderId="0" xfId="45" applyNumberFormat="1" applyFont="1" applyBorder="1" applyAlignment="1">
      <alignment horizontal="center" vertical="top"/>
    </xf>
    <xf numFmtId="44" fontId="27" fillId="0" borderId="0" xfId="55" applyFont="1" applyFill="1" applyBorder="1" applyAlignment="1">
      <alignment horizontal="center" vertical="top"/>
    </xf>
    <xf numFmtId="164" fontId="27" fillId="0" borderId="0" xfId="45" applyNumberFormat="1" applyFont="1" applyBorder="1" applyAlignment="1">
      <alignment vertical="top"/>
    </xf>
    <xf numFmtId="0" fontId="32" fillId="24" borderId="0" xfId="45" applyFont="1" applyFill="1" applyBorder="1" applyAlignment="1">
      <alignment vertical="top"/>
    </xf>
    <xf numFmtId="0" fontId="27" fillId="0" borderId="25" xfId="45" applyFont="1" applyBorder="1" applyAlignment="1">
      <alignment horizontal="center" vertical="top"/>
    </xf>
    <xf numFmtId="0" fontId="27" fillId="24" borderId="25" xfId="45" applyFont="1" applyFill="1" applyBorder="1" applyAlignment="1">
      <alignment horizontal="center" vertical="top"/>
    </xf>
    <xf numFmtId="0" fontId="27" fillId="24" borderId="25" xfId="45" applyFont="1" applyFill="1" applyBorder="1" applyAlignment="1">
      <alignment horizontal="center" vertical="top" wrapText="1"/>
    </xf>
    <xf numFmtId="1" fontId="27" fillId="24" borderId="25" xfId="45" applyNumberFormat="1" applyFont="1" applyFill="1" applyBorder="1" applyAlignment="1">
      <alignment horizontal="right" vertical="top"/>
    </xf>
    <xf numFmtId="0" fontId="38" fillId="0" borderId="25" xfId="45" applyFont="1" applyBorder="1" applyAlignment="1">
      <alignment vertical="top" wrapText="1"/>
    </xf>
    <xf numFmtId="41" fontId="27" fillId="24" borderId="25" xfId="45" applyNumberFormat="1" applyFont="1" applyFill="1" applyBorder="1" applyAlignment="1">
      <alignment horizontal="center" vertical="top"/>
    </xf>
    <xf numFmtId="167" fontId="27" fillId="24" borderId="25" xfId="45" applyNumberFormat="1" applyFont="1" applyFill="1" applyBorder="1" applyAlignment="1">
      <alignment horizontal="center" vertical="top"/>
    </xf>
    <xf numFmtId="165" fontId="27" fillId="24" borderId="25" xfId="45" applyNumberFormat="1" applyFont="1" applyFill="1" applyBorder="1" applyAlignment="1">
      <alignment horizontal="center" vertical="top"/>
    </xf>
    <xf numFmtId="165" fontId="27" fillId="24" borderId="0" xfId="45" applyNumberFormat="1" applyFont="1" applyFill="1" applyBorder="1" applyAlignment="1">
      <alignment horizontal="center" vertical="top"/>
    </xf>
    <xf numFmtId="44" fontId="27" fillId="0" borderId="10" xfId="55" applyFont="1" applyFill="1" applyBorder="1" applyAlignment="1" applyProtection="1">
      <alignment horizontal="center" vertical="top"/>
    </xf>
    <xf numFmtId="44" fontId="27" fillId="0" borderId="13" xfId="55" applyFont="1" applyFill="1" applyBorder="1" applyAlignment="1">
      <alignment horizontal="center" vertical="top"/>
    </xf>
    <xf numFmtId="166" fontId="28" fillId="0" borderId="13" xfId="45" applyNumberFormat="1" applyFont="1" applyBorder="1" applyAlignment="1">
      <alignment horizontal="center" vertical="top"/>
    </xf>
    <xf numFmtId="0" fontId="29" fillId="32" borderId="19" xfId="0" applyFont="1" applyFill="1" applyBorder="1" applyAlignment="1">
      <alignment horizontal="center" vertical="center"/>
    </xf>
    <xf numFmtId="49" fontId="28" fillId="0" borderId="26" xfId="0" applyNumberFormat="1" applyFont="1" applyBorder="1" applyAlignment="1">
      <alignment horizontal="center" vertical="center"/>
    </xf>
    <xf numFmtId="165" fontId="36" fillId="33" borderId="16" xfId="59" applyNumberFormat="1" applyFont="1" applyFill="1" applyBorder="1" applyAlignment="1">
      <alignment vertical="center"/>
    </xf>
    <xf numFmtId="0" fontId="36" fillId="33" borderId="16" xfId="59" applyNumberFormat="1" applyFont="1" applyFill="1" applyBorder="1" applyAlignment="1">
      <alignment vertical="center"/>
    </xf>
    <xf numFmtId="9" fontId="36" fillId="33" borderId="0" xfId="0" applyNumberFormat="1" applyFont="1" applyFill="1" applyAlignment="1">
      <alignment horizontal="center" vertical="center"/>
    </xf>
    <xf numFmtId="0" fontId="36" fillId="31" borderId="24" xfId="0" applyFont="1" applyFill="1" applyBorder="1" applyAlignment="1">
      <alignment vertical="center"/>
    </xf>
    <xf numFmtId="171" fontId="36" fillId="31" borderId="11" xfId="0" applyNumberFormat="1" applyFont="1" applyFill="1" applyBorder="1" applyAlignment="1">
      <alignment horizontal="center" vertical="center"/>
    </xf>
    <xf numFmtId="0" fontId="28" fillId="31" borderId="22" xfId="45" applyFont="1" applyFill="1" applyBorder="1" applyAlignment="1">
      <alignment horizontal="left" vertical="top"/>
    </xf>
    <xf numFmtId="0" fontId="36" fillId="31" borderId="12" xfId="0" applyFont="1" applyFill="1" applyBorder="1" applyAlignment="1">
      <alignment vertical="center"/>
    </xf>
    <xf numFmtId="9" fontId="36" fillId="31" borderId="0" xfId="0" applyNumberFormat="1" applyFont="1" applyFill="1" applyBorder="1" applyAlignment="1">
      <alignment horizontal="center" vertical="center"/>
    </xf>
    <xf numFmtId="171" fontId="36" fillId="31" borderId="0" xfId="0" applyNumberFormat="1" applyFont="1" applyFill="1" applyBorder="1" applyAlignment="1">
      <alignment horizontal="center" vertical="center"/>
    </xf>
    <xf numFmtId="14" fontId="27" fillId="31" borderId="17" xfId="45" applyNumberFormat="1" applyFont="1" applyFill="1" applyBorder="1" applyAlignment="1">
      <alignment horizontal="left" vertical="top"/>
    </xf>
    <xf numFmtId="14" fontId="27" fillId="31" borderId="18" xfId="45" applyNumberFormat="1" applyFont="1" applyFill="1" applyBorder="1" applyAlignment="1">
      <alignment horizontal="left" vertical="top"/>
    </xf>
    <xf numFmtId="49" fontId="42" fillId="0" borderId="19" xfId="45" applyNumberFormat="1" applyFont="1" applyBorder="1" applyAlignment="1">
      <alignment vertical="top" wrapText="1"/>
    </xf>
    <xf numFmtId="49" fontId="42" fillId="0" borderId="14" xfId="45" applyNumberFormat="1" applyFont="1" applyBorder="1" applyAlignment="1">
      <alignment vertical="top" wrapText="1"/>
    </xf>
    <xf numFmtId="49" fontId="42" fillId="0" borderId="20" xfId="45" applyNumberFormat="1" applyFont="1" applyBorder="1" applyAlignment="1">
      <alignment vertical="top" wrapText="1"/>
    </xf>
    <xf numFmtId="0" fontId="50" fillId="24" borderId="12" xfId="0" applyFont="1" applyFill="1" applyBorder="1" applyAlignment="1">
      <alignment horizontal="left" vertical="center"/>
    </xf>
    <xf numFmtId="0" fontId="28" fillId="24" borderId="12" xfId="0" applyFont="1" applyFill="1" applyBorder="1" applyAlignment="1">
      <alignment vertical="center"/>
    </xf>
    <xf numFmtId="0" fontId="28" fillId="24" borderId="12" xfId="0" applyFont="1" applyFill="1" applyBorder="1" applyAlignment="1">
      <alignment horizontal="left" vertical="center"/>
    </xf>
    <xf numFmtId="0" fontId="32" fillId="24" borderId="23" xfId="0" applyFont="1" applyFill="1" applyBorder="1"/>
    <xf numFmtId="0" fontId="35" fillId="31" borderId="27" xfId="0" applyFont="1" applyFill="1" applyBorder="1" applyAlignment="1">
      <alignment horizontal="left" vertical="center"/>
    </xf>
    <xf numFmtId="0" fontId="35" fillId="31" borderId="19" xfId="0" applyFont="1" applyFill="1" applyBorder="1" applyAlignment="1">
      <alignment horizontal="left" vertical="center"/>
    </xf>
    <xf numFmtId="0" fontId="50" fillId="24" borderId="24" xfId="0" applyFont="1" applyFill="1" applyBorder="1" applyAlignment="1">
      <alignment horizontal="left" vertical="center"/>
    </xf>
    <xf numFmtId="2" fontId="44" fillId="24" borderId="0" xfId="45" applyNumberFormat="1" applyFont="1" applyFill="1" applyBorder="1" applyAlignment="1">
      <alignment vertical="top"/>
    </xf>
    <xf numFmtId="14" fontId="45" fillId="24" borderId="0" xfId="45" applyNumberFormat="1" applyFont="1" applyFill="1" applyBorder="1" applyAlignment="1">
      <alignment vertical="top"/>
    </xf>
    <xf numFmtId="0" fontId="46" fillId="0" borderId="12" xfId="45" applyFont="1" applyBorder="1" applyAlignment="1">
      <alignment horizontal="left" vertical="top"/>
    </xf>
    <xf numFmtId="0" fontId="42" fillId="0" borderId="0" xfId="45" applyFont="1" applyBorder="1"/>
    <xf numFmtId="2" fontId="39" fillId="24" borderId="0" xfId="45" applyNumberFormat="1" applyFont="1" applyFill="1" applyBorder="1" applyAlignment="1">
      <alignment vertical="top"/>
    </xf>
    <xf numFmtId="0" fontId="45" fillId="24" borderId="0" xfId="45" applyFont="1" applyFill="1" applyBorder="1" applyAlignment="1">
      <alignment horizontal="left"/>
    </xf>
    <xf numFmtId="166" fontId="43" fillId="24" borderId="0" xfId="45" applyNumberFormat="1" applyFont="1" applyFill="1" applyBorder="1" applyAlignment="1">
      <alignment horizontal="left" vertical="top"/>
    </xf>
    <xf numFmtId="172" fontId="29" fillId="32" borderId="16" xfId="0" applyNumberFormat="1" applyFont="1" applyFill="1" applyBorder="1" applyAlignment="1">
      <alignment horizontal="center" vertical="center"/>
    </xf>
    <xf numFmtId="165" fontId="32" fillId="31" borderId="16" xfId="0" applyNumberFormat="1" applyFont="1" applyFill="1" applyBorder="1"/>
    <xf numFmtId="14" fontId="28" fillId="24" borderId="0" xfId="0" applyNumberFormat="1" applyFont="1" applyFill="1" applyBorder="1" applyAlignment="1">
      <alignment horizontal="center" vertical="center" wrapText="1"/>
    </xf>
    <xf numFmtId="0" fontId="28" fillId="24" borderId="0" xfId="0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/>
    </xf>
    <xf numFmtId="3" fontId="36" fillId="24" borderId="0" xfId="0" applyNumberFormat="1" applyFont="1" applyFill="1" applyBorder="1" applyAlignment="1">
      <alignment horizontal="center"/>
    </xf>
    <xf numFmtId="0" fontId="36" fillId="24" borderId="0" xfId="0" applyFont="1" applyFill="1" applyBorder="1" applyAlignment="1">
      <alignment horizontal="center"/>
    </xf>
    <xf numFmtId="165" fontId="29" fillId="32" borderId="20" xfId="59" applyNumberFormat="1" applyFont="1" applyFill="1" applyBorder="1" applyAlignment="1">
      <alignment vertical="center"/>
    </xf>
    <xf numFmtId="0" fontId="32" fillId="24" borderId="0" xfId="0" applyFont="1" applyFill="1" applyBorder="1"/>
    <xf numFmtId="171" fontId="29" fillId="32" borderId="20" xfId="0" applyNumberFormat="1" applyFont="1" applyFill="1" applyBorder="1" applyAlignment="1">
      <alignment vertical="center"/>
    </xf>
    <xf numFmtId="0" fontId="47" fillId="0" borderId="23" xfId="45" applyFont="1" applyBorder="1"/>
    <xf numFmtId="165" fontId="36" fillId="31" borderId="0" xfId="0" applyNumberFormat="1" applyFont="1" applyFill="1" applyBorder="1" applyAlignment="1">
      <alignment horizontal="center" vertical="center"/>
    </xf>
    <xf numFmtId="0" fontId="36" fillId="31" borderId="0" xfId="0" applyFont="1" applyFill="1" applyBorder="1" applyAlignment="1">
      <alignment vertical="center"/>
    </xf>
    <xf numFmtId="1" fontId="36" fillId="31" borderId="0" xfId="45" applyNumberFormat="1" applyFont="1" applyFill="1" applyBorder="1" applyAlignment="1">
      <alignment horizontal="center" vertical="top"/>
    </xf>
    <xf numFmtId="165" fontId="32" fillId="0" borderId="29" xfId="0" applyNumberFormat="1" applyFont="1" applyBorder="1"/>
    <xf numFmtId="165" fontId="32" fillId="0" borderId="30" xfId="0" applyNumberFormat="1" applyFont="1" applyBorder="1"/>
    <xf numFmtId="0" fontId="32" fillId="0" borderId="29" xfId="0" applyNumberFormat="1" applyFont="1" applyBorder="1"/>
    <xf numFmtId="0" fontId="29" fillId="32" borderId="16" xfId="0" applyFont="1" applyFill="1" applyBorder="1" applyAlignment="1">
      <alignment horizontal="center" vertical="center"/>
    </xf>
    <xf numFmtId="0" fontId="29" fillId="32" borderId="16" xfId="0" applyFont="1" applyFill="1" applyBorder="1" applyAlignment="1">
      <alignment horizontal="center" vertical="center" wrapText="1"/>
    </xf>
    <xf numFmtId="0" fontId="32" fillId="0" borderId="13" xfId="0" applyFont="1" applyBorder="1" applyAlignment="1">
      <alignment vertical="center"/>
    </xf>
    <xf numFmtId="1" fontId="32" fillId="0" borderId="10" xfId="0" applyNumberFormat="1" applyFont="1" applyBorder="1" applyAlignment="1">
      <alignment horizontal="center" vertical="center"/>
    </xf>
    <xf numFmtId="0" fontId="32" fillId="0" borderId="10" xfId="0" applyFont="1" applyBorder="1" applyAlignment="1">
      <alignment vertical="center"/>
    </xf>
    <xf numFmtId="0" fontId="32" fillId="0" borderId="25" xfId="0" applyFont="1" applyBorder="1" applyAlignment="1">
      <alignment vertical="center"/>
    </xf>
    <xf numFmtId="1" fontId="32" fillId="0" borderId="25" xfId="0" applyNumberFormat="1" applyFont="1" applyBorder="1" applyAlignment="1">
      <alignment horizontal="center" vertical="center"/>
    </xf>
    <xf numFmtId="0" fontId="29" fillId="32" borderId="28" xfId="0" applyFont="1" applyFill="1" applyBorder="1" applyAlignment="1">
      <alignment horizontal="center" vertical="center" wrapText="1"/>
    </xf>
    <xf numFmtId="0" fontId="49" fillId="0" borderId="27" xfId="0" applyFont="1" applyBorder="1" applyAlignment="1">
      <alignment vertical="center"/>
    </xf>
    <xf numFmtId="0" fontId="27" fillId="0" borderId="27" xfId="0" applyFont="1" applyBorder="1" applyAlignment="1">
      <alignment vertical="center"/>
    </xf>
    <xf numFmtId="165" fontId="29" fillId="32" borderId="16" xfId="59" applyNumberFormat="1" applyFont="1" applyFill="1" applyBorder="1" applyAlignment="1">
      <alignment vertical="center"/>
    </xf>
    <xf numFmtId="41" fontId="27" fillId="24" borderId="32" xfId="45" applyNumberFormat="1" applyFont="1" applyFill="1" applyBorder="1" applyAlignment="1">
      <alignment horizontal="center" vertical="top"/>
    </xf>
    <xf numFmtId="0" fontId="27" fillId="24" borderId="33" xfId="0" applyFont="1" applyFill="1" applyBorder="1" applyAlignment="1">
      <alignment horizontal="center" vertical="top" wrapText="1"/>
    </xf>
    <xf numFmtId="0" fontId="27" fillId="24" borderId="10" xfId="0" applyFont="1" applyFill="1" applyBorder="1" applyAlignment="1">
      <alignment horizontal="center" vertical="top" wrapText="1"/>
    </xf>
    <xf numFmtId="0" fontId="27" fillId="24" borderId="13" xfId="0" applyFont="1" applyFill="1" applyBorder="1" applyAlignment="1">
      <alignment horizontal="center" vertical="top"/>
    </xf>
    <xf numFmtId="0" fontId="32" fillId="0" borderId="10" xfId="60" applyFont="1" applyBorder="1"/>
    <xf numFmtId="0" fontId="32" fillId="0" borderId="10" xfId="60" applyFont="1" applyBorder="1" applyAlignment="1">
      <alignment horizontal="left" vertical="center"/>
    </xf>
    <xf numFmtId="1" fontId="32" fillId="0" borderId="10" xfId="60" applyNumberFormat="1" applyFont="1" applyBorder="1" applyAlignment="1">
      <alignment horizontal="center" vertical="center"/>
    </xf>
    <xf numFmtId="0" fontId="32" fillId="0" borderId="10" xfId="60" applyFont="1" applyBorder="1" applyAlignment="1">
      <alignment horizontal="center" vertical="center"/>
    </xf>
    <xf numFmtId="0" fontId="28" fillId="31" borderId="10" xfId="60" applyFont="1" applyFill="1" applyBorder="1" applyAlignment="1">
      <alignment horizontal="center" vertical="center"/>
    </xf>
    <xf numFmtId="1" fontId="27" fillId="0" borderId="34" xfId="0" applyNumberFormat="1" applyFont="1" applyBorder="1" applyAlignment="1">
      <alignment horizontal="right" vertical="top"/>
    </xf>
    <xf numFmtId="0" fontId="27" fillId="24" borderId="35" xfId="0" applyFont="1" applyFill="1" applyBorder="1" applyAlignment="1">
      <alignment horizontal="center" vertical="top" wrapText="1"/>
    </xf>
    <xf numFmtId="0" fontId="27" fillId="24" borderId="34" xfId="0" applyFont="1" applyFill="1" applyBorder="1" applyAlignment="1">
      <alignment horizontal="center" vertical="top" wrapText="1"/>
    </xf>
    <xf numFmtId="0" fontId="28" fillId="31" borderId="13" xfId="60" applyFont="1" applyFill="1" applyBorder="1" applyAlignment="1">
      <alignment horizontal="center" vertical="center"/>
    </xf>
    <xf numFmtId="0" fontId="32" fillId="0" borderId="13" xfId="60" applyFont="1" applyBorder="1"/>
    <xf numFmtId="0" fontId="36" fillId="0" borderId="32" xfId="0" applyFont="1" applyBorder="1" applyAlignment="1">
      <alignment vertical="center"/>
    </xf>
    <xf numFmtId="0" fontId="36" fillId="33" borderId="16" xfId="0" applyFont="1" applyFill="1" applyBorder="1" applyAlignment="1">
      <alignment horizontal="center" vertical="center"/>
    </xf>
    <xf numFmtId="170" fontId="29" fillId="32" borderId="15" xfId="0" applyNumberFormat="1" applyFont="1" applyFill="1" applyBorder="1" applyAlignment="1">
      <alignment horizontal="center" vertical="center"/>
    </xf>
    <xf numFmtId="170" fontId="29" fillId="32" borderId="31" xfId="0" applyNumberFormat="1" applyFont="1" applyFill="1" applyBorder="1" applyAlignment="1">
      <alignment horizontal="center" vertical="center"/>
    </xf>
    <xf numFmtId="170" fontId="29" fillId="32" borderId="19" xfId="0" applyNumberFormat="1" applyFont="1" applyFill="1" applyBorder="1" applyAlignment="1">
      <alignment horizontal="center" vertical="center"/>
    </xf>
    <xf numFmtId="170" fontId="29" fillId="32" borderId="14" xfId="0" applyNumberFormat="1" applyFont="1" applyFill="1" applyBorder="1" applyAlignment="1">
      <alignment horizontal="center" vertical="center"/>
    </xf>
    <xf numFmtId="0" fontId="31" fillId="29" borderId="19" xfId="45" applyFont="1" applyFill="1" applyBorder="1" applyAlignment="1">
      <alignment horizontal="center" vertical="top"/>
    </xf>
    <xf numFmtId="0" fontId="31" fillId="29" borderId="14" xfId="45" applyFont="1" applyFill="1" applyBorder="1" applyAlignment="1">
      <alignment horizontal="center" vertical="top"/>
    </xf>
    <xf numFmtId="0" fontId="31" fillId="29" borderId="20" xfId="45" applyFont="1" applyFill="1" applyBorder="1" applyAlignment="1">
      <alignment horizontal="center" vertical="top"/>
    </xf>
    <xf numFmtId="0" fontId="28" fillId="31" borderId="19" xfId="45" applyFont="1" applyFill="1" applyBorder="1" applyAlignment="1">
      <alignment horizontal="center" vertical="top"/>
    </xf>
    <xf numFmtId="0" fontId="28" fillId="31" borderId="14" xfId="45" applyFont="1" applyFill="1" applyBorder="1" applyAlignment="1">
      <alignment horizontal="center" vertical="top"/>
    </xf>
    <xf numFmtId="0" fontId="28" fillId="31" borderId="20" xfId="45" applyFont="1" applyFill="1" applyBorder="1" applyAlignment="1">
      <alignment horizontal="center" vertical="top"/>
    </xf>
    <xf numFmtId="165" fontId="29" fillId="29" borderId="19" xfId="45" applyNumberFormat="1" applyFont="1" applyFill="1" applyBorder="1" applyAlignment="1">
      <alignment horizontal="center" vertical="top"/>
    </xf>
    <xf numFmtId="165" fontId="29" fillId="29" borderId="20" xfId="45" applyNumberFormat="1" applyFont="1" applyFill="1" applyBorder="1" applyAlignment="1">
      <alignment horizontal="center" vertical="top"/>
    </xf>
    <xf numFmtId="165" fontId="29" fillId="29" borderId="24" xfId="45" applyNumberFormat="1" applyFont="1" applyFill="1" applyBorder="1" applyAlignment="1">
      <alignment horizontal="center" vertical="top"/>
    </xf>
    <xf numFmtId="165" fontId="29" fillId="29" borderId="22" xfId="45" applyNumberFormat="1" applyFont="1" applyFill="1" applyBorder="1" applyAlignment="1">
      <alignment horizontal="center" vertical="top"/>
    </xf>
    <xf numFmtId="165" fontId="36" fillId="31" borderId="19" xfId="45" applyNumberFormat="1" applyFont="1" applyFill="1" applyBorder="1" applyAlignment="1">
      <alignment horizontal="center" vertical="top"/>
    </xf>
    <xf numFmtId="165" fontId="36" fillId="31" borderId="20" xfId="45" applyNumberFormat="1" applyFont="1" applyFill="1" applyBorder="1" applyAlignment="1">
      <alignment horizontal="center" vertical="top"/>
    </xf>
    <xf numFmtId="165" fontId="36" fillId="31" borderId="23" xfId="45" applyNumberFormat="1" applyFont="1" applyFill="1" applyBorder="1" applyAlignment="1">
      <alignment horizontal="center" vertical="top"/>
    </xf>
    <xf numFmtId="165" fontId="36" fillId="31" borderId="18" xfId="45" applyNumberFormat="1" applyFont="1" applyFill="1" applyBorder="1" applyAlignment="1">
      <alignment horizontal="center" vertical="top"/>
    </xf>
    <xf numFmtId="1" fontId="29" fillId="29" borderId="19" xfId="45" applyNumberFormat="1" applyFont="1" applyFill="1" applyBorder="1" applyAlignment="1">
      <alignment horizontal="center" vertical="top"/>
    </xf>
    <xf numFmtId="1" fontId="29" fillId="29" borderId="14" xfId="45" applyNumberFormat="1" applyFont="1" applyFill="1" applyBorder="1" applyAlignment="1">
      <alignment horizontal="center" vertical="top"/>
    </xf>
    <xf numFmtId="1" fontId="29" fillId="29" borderId="20" xfId="45" applyNumberFormat="1" applyFont="1" applyFill="1" applyBorder="1" applyAlignment="1">
      <alignment horizontal="center" vertical="top"/>
    </xf>
    <xf numFmtId="0" fontId="36" fillId="0" borderId="10" xfId="0" applyFont="1" applyBorder="1" applyAlignment="1">
      <alignment horizontal="center" vertical="center"/>
    </xf>
    <xf numFmtId="0" fontId="36" fillId="0" borderId="25" xfId="0" applyFont="1" applyBorder="1" applyAlignment="1">
      <alignment horizontal="center" vertical="center" wrapText="1"/>
    </xf>
    <xf numFmtId="0" fontId="36" fillId="0" borderId="32" xfId="0" applyFont="1" applyBorder="1" applyAlignment="1">
      <alignment horizontal="center" vertical="center" wrapText="1"/>
    </xf>
    <xf numFmtId="0" fontId="36" fillId="0" borderId="13" xfId="0" applyFont="1" applyBorder="1" applyAlignment="1">
      <alignment horizontal="center" vertical="center" wrapText="1"/>
    </xf>
  </cellXfs>
  <cellStyles count="61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20" xfId="60" xr:uid="{11D323B9-E23F-49A6-ADD4-889F45DC414E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tabSelected="1" view="pageBreakPreview" zoomScaleNormal="100" zoomScaleSheetLayoutView="100" workbookViewId="0">
      <selection activeCell="A18" sqref="A18:B18"/>
    </sheetView>
  </sheetViews>
  <sheetFormatPr defaultRowHeight="15.75" x14ac:dyDescent="0.25"/>
  <cols>
    <col min="1" max="1" width="21.77734375" style="48" customWidth="1"/>
    <col min="2" max="2" width="41.44140625" style="48" customWidth="1"/>
    <col min="3" max="3" width="21.77734375" style="48" customWidth="1"/>
    <col min="4" max="4" width="21.77734375" style="29" customWidth="1"/>
    <col min="5" max="5" width="10.5546875" style="29" bestFit="1" customWidth="1"/>
    <col min="6" max="16384" width="8.88671875" style="29"/>
  </cols>
  <sheetData>
    <row r="1" spans="1:13" x14ac:dyDescent="0.2">
      <c r="A1" s="130" t="s">
        <v>28</v>
      </c>
      <c r="B1" s="46"/>
      <c r="C1" s="47"/>
      <c r="D1" s="28"/>
      <c r="E1" s="34"/>
      <c r="F1" s="34"/>
      <c r="G1" s="34"/>
      <c r="H1" s="34"/>
      <c r="I1" s="34"/>
    </row>
    <row r="2" spans="1:13" x14ac:dyDescent="0.2">
      <c r="A2" s="125" t="s">
        <v>29</v>
      </c>
      <c r="B2" s="140"/>
      <c r="C2" s="131"/>
      <c r="D2" s="21"/>
      <c r="E2" s="34"/>
      <c r="F2" s="34"/>
      <c r="G2" s="34"/>
      <c r="H2" s="34"/>
      <c r="I2" s="34"/>
    </row>
    <row r="3" spans="1:13" ht="18" customHeight="1" x14ac:dyDescent="0.2">
      <c r="A3" s="126" t="s">
        <v>30</v>
      </c>
      <c r="B3" s="141"/>
      <c r="C3" s="131"/>
      <c r="D3" s="21"/>
      <c r="E3" s="34"/>
      <c r="F3" s="34"/>
      <c r="G3" s="34"/>
      <c r="H3" s="34"/>
      <c r="I3" s="34"/>
    </row>
    <row r="4" spans="1:13" ht="21" customHeight="1" x14ac:dyDescent="0.2">
      <c r="A4" s="126" t="s">
        <v>31</v>
      </c>
      <c r="B4" s="141"/>
      <c r="C4" s="135"/>
      <c r="D4" s="21"/>
      <c r="E4" s="9"/>
      <c r="F4" s="11"/>
      <c r="G4" s="11"/>
      <c r="H4" s="30"/>
      <c r="I4" s="30"/>
      <c r="J4" s="30"/>
      <c r="K4" s="30"/>
    </row>
    <row r="5" spans="1:13" x14ac:dyDescent="0.2">
      <c r="A5" s="126"/>
      <c r="B5" s="141"/>
      <c r="C5" s="132"/>
      <c r="D5" s="31"/>
      <c r="E5" s="30"/>
      <c r="F5" s="30"/>
      <c r="G5" s="30"/>
      <c r="H5" s="30"/>
      <c r="I5" s="32"/>
      <c r="J5" s="32"/>
      <c r="K5" s="32"/>
      <c r="L5" s="32"/>
      <c r="M5" s="32"/>
    </row>
    <row r="6" spans="1:13" x14ac:dyDescent="0.25">
      <c r="A6" s="124" t="s">
        <v>32</v>
      </c>
      <c r="B6" s="142"/>
      <c r="C6" s="136"/>
      <c r="D6" s="33"/>
      <c r="E6" s="30"/>
      <c r="F6" s="30"/>
      <c r="G6" s="30"/>
      <c r="H6" s="30"/>
      <c r="I6" s="32"/>
      <c r="J6" s="32"/>
      <c r="K6" s="32"/>
      <c r="L6" s="32"/>
      <c r="M6" s="32"/>
    </row>
    <row r="7" spans="1:13" s="34" customFormat="1" x14ac:dyDescent="0.25">
      <c r="A7" s="126" t="s">
        <v>33</v>
      </c>
      <c r="B7" s="143"/>
      <c r="C7" s="132"/>
      <c r="D7" s="31"/>
      <c r="E7" s="30"/>
      <c r="F7" s="30"/>
      <c r="G7" s="30"/>
      <c r="H7" s="30"/>
      <c r="I7" s="32"/>
      <c r="J7" s="32"/>
      <c r="K7" s="32"/>
      <c r="L7" s="32"/>
      <c r="M7" s="32"/>
    </row>
    <row r="8" spans="1:13" x14ac:dyDescent="0.25">
      <c r="A8" s="126" t="s">
        <v>34</v>
      </c>
      <c r="B8" s="144"/>
      <c r="C8" s="132"/>
      <c r="D8" s="33"/>
      <c r="E8" s="30"/>
      <c r="F8" s="30"/>
      <c r="G8" s="30"/>
      <c r="H8" s="30"/>
      <c r="I8" s="32"/>
      <c r="J8" s="32"/>
      <c r="K8" s="32"/>
      <c r="L8" s="32"/>
      <c r="M8" s="32"/>
    </row>
    <row r="9" spans="1:13" ht="16.5" thickBot="1" x14ac:dyDescent="0.3">
      <c r="A9" s="127"/>
      <c r="B9" s="146"/>
      <c r="C9" s="137"/>
      <c r="D9" s="31"/>
      <c r="E9" s="30"/>
      <c r="F9" s="30"/>
      <c r="G9" s="30"/>
      <c r="H9" s="30"/>
      <c r="I9" s="32"/>
      <c r="J9" s="32"/>
      <c r="K9" s="32"/>
      <c r="L9" s="32"/>
      <c r="M9" s="32"/>
    </row>
    <row r="10" spans="1:13" ht="16.5" thickBot="1" x14ac:dyDescent="0.25">
      <c r="A10" s="108" t="s">
        <v>35</v>
      </c>
      <c r="B10" s="138" t="s">
        <v>38</v>
      </c>
      <c r="C10" s="137"/>
      <c r="D10" s="31"/>
      <c r="E10" s="30"/>
      <c r="F10" s="30"/>
      <c r="G10" s="30"/>
      <c r="H10" s="30"/>
      <c r="I10" s="32"/>
      <c r="J10" s="32"/>
      <c r="K10" s="32"/>
      <c r="L10" s="32"/>
      <c r="M10" s="32"/>
    </row>
    <row r="11" spans="1:13" ht="16.5" thickBot="1" x14ac:dyDescent="0.3">
      <c r="A11" s="128" t="s">
        <v>36</v>
      </c>
      <c r="B11" s="139">
        <f>E40</f>
        <v>0</v>
      </c>
      <c r="C11" s="137"/>
      <c r="D11" s="31"/>
      <c r="E11" s="30"/>
      <c r="F11" s="30"/>
      <c r="G11" s="30"/>
      <c r="H11" s="30"/>
      <c r="I11" s="32"/>
      <c r="J11" s="32"/>
      <c r="K11" s="32"/>
      <c r="L11" s="32"/>
      <c r="M11" s="32"/>
    </row>
    <row r="12" spans="1:13" ht="16.5" thickBot="1" x14ac:dyDescent="0.3">
      <c r="A12" s="129" t="s">
        <v>37</v>
      </c>
      <c r="B12" s="139">
        <f>E47</f>
        <v>0</v>
      </c>
      <c r="C12" s="137"/>
      <c r="D12" s="33"/>
      <c r="E12" s="32"/>
      <c r="F12" s="32"/>
      <c r="G12" s="32"/>
      <c r="H12" s="32"/>
      <c r="I12" s="32"/>
      <c r="J12" s="32"/>
      <c r="K12" s="32"/>
      <c r="L12" s="32"/>
      <c r="M12" s="32"/>
    </row>
    <row r="13" spans="1:13" ht="16.5" thickBot="1" x14ac:dyDescent="0.3">
      <c r="A13" s="133"/>
      <c r="B13" s="134"/>
      <c r="C13" s="134"/>
      <c r="D13" s="35"/>
      <c r="E13" s="34"/>
      <c r="F13" s="34"/>
      <c r="G13" s="34"/>
      <c r="H13" s="34"/>
      <c r="I13" s="34"/>
    </row>
    <row r="14" spans="1:13" ht="16.5" thickBot="1" x14ac:dyDescent="0.25">
      <c r="A14" s="155" t="s">
        <v>22</v>
      </c>
      <c r="B14" s="156" t="s">
        <v>1</v>
      </c>
      <c r="C14" s="162" t="s">
        <v>4</v>
      </c>
      <c r="D14" s="155" t="s">
        <v>23</v>
      </c>
      <c r="E14" s="30"/>
      <c r="F14" s="30"/>
      <c r="G14" s="30"/>
      <c r="H14" s="30"/>
      <c r="I14" s="32"/>
      <c r="J14" s="32"/>
      <c r="K14" s="32"/>
      <c r="L14" s="32"/>
      <c r="M14" s="32"/>
    </row>
    <row r="15" spans="1:13" x14ac:dyDescent="0.25">
      <c r="A15" s="109"/>
      <c r="B15" s="163" t="s">
        <v>53</v>
      </c>
      <c r="C15" s="153"/>
      <c r="D15" s="153"/>
      <c r="E15" s="30"/>
      <c r="F15" s="30"/>
      <c r="G15" s="30"/>
      <c r="H15" s="30"/>
      <c r="I15" s="32"/>
      <c r="J15" s="32"/>
      <c r="K15" s="32"/>
      <c r="L15" s="32"/>
      <c r="M15" s="32"/>
    </row>
    <row r="16" spans="1:13" x14ac:dyDescent="0.25">
      <c r="A16" s="109" t="s">
        <v>51</v>
      </c>
      <c r="B16" s="164" t="s">
        <v>52</v>
      </c>
      <c r="C16" s="152">
        <f>'SITE ESTIMATE'!J20</f>
        <v>0</v>
      </c>
      <c r="D16" s="154" t="e">
        <f>C16/$B$7</f>
        <v>#DIV/0!</v>
      </c>
      <c r="E16" s="30"/>
      <c r="F16" s="30"/>
      <c r="G16" s="30"/>
      <c r="H16" s="30"/>
      <c r="I16" s="32"/>
      <c r="J16" s="32"/>
      <c r="K16" s="32"/>
      <c r="L16" s="32"/>
      <c r="M16" s="32"/>
    </row>
    <row r="17" spans="1:13" ht="16.5" thickBot="1" x14ac:dyDescent="0.3">
      <c r="A17" s="109" t="s">
        <v>108</v>
      </c>
      <c r="B17" s="164" t="s">
        <v>109</v>
      </c>
      <c r="C17" s="152">
        <f>'SITE ESTIMATE'!J74</f>
        <v>0</v>
      </c>
      <c r="D17" s="154" t="e">
        <f>C17/$B$7</f>
        <v>#DIV/0!</v>
      </c>
      <c r="E17" s="30"/>
      <c r="F17" s="30"/>
      <c r="G17" s="30"/>
      <c r="H17" s="30"/>
      <c r="I17" s="32"/>
      <c r="J17" s="32"/>
      <c r="K17" s="32"/>
      <c r="L17" s="32"/>
      <c r="M17" s="32"/>
    </row>
    <row r="18" spans="1:13" ht="16.5" thickBot="1" x14ac:dyDescent="0.25">
      <c r="A18" s="181" t="s">
        <v>24</v>
      </c>
      <c r="B18" s="181"/>
      <c r="C18" s="110">
        <f>SUM(C15:C17)</f>
        <v>0</v>
      </c>
      <c r="D18" s="111" t="e">
        <f>SUM(C18/$B$7)</f>
        <v>#DIV/0!</v>
      </c>
      <c r="E18" s="30"/>
      <c r="F18" s="30"/>
      <c r="G18" s="30"/>
      <c r="H18" s="30"/>
      <c r="I18" s="32"/>
      <c r="J18" s="32"/>
      <c r="K18" s="32"/>
      <c r="L18" s="32"/>
      <c r="M18" s="32"/>
    </row>
    <row r="19" spans="1:13" ht="16.5" thickBot="1" x14ac:dyDescent="0.25">
      <c r="A19" s="121"/>
      <c r="B19" s="122"/>
      <c r="C19" s="122"/>
      <c r="D19" s="123"/>
      <c r="E19" s="30"/>
      <c r="F19" s="30"/>
      <c r="G19" s="30"/>
      <c r="H19" s="30"/>
      <c r="I19" s="32"/>
      <c r="J19" s="32"/>
      <c r="K19" s="32"/>
      <c r="L19" s="32"/>
      <c r="M19" s="32"/>
    </row>
    <row r="20" spans="1:13" ht="16.5" thickBot="1" x14ac:dyDescent="0.25">
      <c r="A20" s="182" t="s">
        <v>24</v>
      </c>
      <c r="B20" s="183"/>
      <c r="C20" s="165">
        <f>C18</f>
        <v>0</v>
      </c>
      <c r="D20" s="145" t="e">
        <f>D18</f>
        <v>#DIV/0!</v>
      </c>
      <c r="E20" s="30"/>
      <c r="F20" s="30"/>
      <c r="G20" s="30"/>
      <c r="H20" s="30"/>
      <c r="I20" s="32"/>
      <c r="J20" s="32"/>
      <c r="K20" s="32"/>
      <c r="L20" s="32"/>
      <c r="M20" s="32"/>
    </row>
    <row r="21" spans="1:13" x14ac:dyDescent="0.2">
      <c r="A21" s="113" t="s">
        <v>19</v>
      </c>
      <c r="B21" s="114"/>
      <c r="C21" s="114">
        <f>C20</f>
        <v>0</v>
      </c>
      <c r="D21" s="115"/>
      <c r="E21" s="30"/>
      <c r="F21" s="30"/>
      <c r="G21" s="30"/>
      <c r="H21" s="30"/>
      <c r="I21" s="32"/>
      <c r="J21" s="32"/>
      <c r="K21" s="32"/>
      <c r="L21" s="32"/>
      <c r="M21" s="32"/>
    </row>
    <row r="22" spans="1:13" x14ac:dyDescent="0.2">
      <c r="A22" s="116" t="s">
        <v>25</v>
      </c>
      <c r="B22" s="117">
        <v>0.25</v>
      </c>
      <c r="C22" s="149">
        <f>B22*C20</f>
        <v>0</v>
      </c>
      <c r="D22" s="119"/>
      <c r="E22" s="30"/>
      <c r="F22" s="30"/>
      <c r="G22" s="30"/>
      <c r="H22" s="30"/>
      <c r="I22" s="32"/>
      <c r="J22" s="32"/>
      <c r="K22" s="32"/>
      <c r="L22" s="32"/>
      <c r="M22" s="32"/>
    </row>
    <row r="23" spans="1:13" x14ac:dyDescent="0.2">
      <c r="A23" s="116" t="s">
        <v>26</v>
      </c>
      <c r="B23" s="117">
        <v>0.03</v>
      </c>
      <c r="C23" s="118">
        <f>B23*C20</f>
        <v>0</v>
      </c>
      <c r="D23" s="119"/>
      <c r="E23" s="30"/>
      <c r="F23" s="30"/>
      <c r="G23" s="30"/>
      <c r="H23" s="30"/>
      <c r="I23" s="32"/>
      <c r="J23" s="32"/>
      <c r="K23" s="32"/>
      <c r="L23" s="32"/>
      <c r="M23" s="32"/>
    </row>
    <row r="24" spans="1:13" ht="16.5" thickBot="1" x14ac:dyDescent="0.25">
      <c r="A24" s="116" t="s">
        <v>27</v>
      </c>
      <c r="B24" s="117">
        <v>7.0000000000000007E-2</v>
      </c>
      <c r="C24" s="118">
        <f>B24*C20</f>
        <v>0</v>
      </c>
      <c r="D24" s="120"/>
      <c r="E24" s="30"/>
      <c r="F24" s="30"/>
      <c r="G24" s="30"/>
      <c r="H24" s="30"/>
      <c r="I24" s="32"/>
      <c r="J24" s="32"/>
      <c r="K24" s="32"/>
      <c r="L24" s="32"/>
      <c r="M24" s="32"/>
    </row>
    <row r="25" spans="1:13" ht="16.5" thickBot="1" x14ac:dyDescent="0.25">
      <c r="A25" s="184" t="s">
        <v>3</v>
      </c>
      <c r="B25" s="185"/>
      <c r="C25" s="145"/>
      <c r="D25" s="147">
        <f>SUM(C21:C24)</f>
        <v>0</v>
      </c>
      <c r="E25" s="34"/>
      <c r="F25" s="34"/>
      <c r="G25" s="34"/>
      <c r="H25" s="34"/>
      <c r="I25" s="34"/>
    </row>
    <row r="26" spans="1:13" ht="16.5" thickBot="1" x14ac:dyDescent="0.3">
      <c r="A26" s="148"/>
      <c r="B26" s="49"/>
      <c r="C26" s="50" t="s">
        <v>16</v>
      </c>
      <c r="D26" s="36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104"/>
  <sheetViews>
    <sheetView showGridLines="0" view="pageBreakPreview" zoomScale="90" zoomScaleNormal="90" zoomScaleSheetLayoutView="90" workbookViewId="0">
      <pane ySplit="6" topLeftCell="A7" activePane="bottomLeft" state="frozen"/>
      <selection pane="bottomLeft" activeCell="A22" sqref="A22:J22"/>
    </sheetView>
  </sheetViews>
  <sheetFormatPr defaultColWidth="9.6640625" defaultRowHeight="15.75" x14ac:dyDescent="0.2"/>
  <cols>
    <col min="1" max="1" width="5.6640625" style="19" customWidth="1"/>
    <col min="2" max="2" width="10.109375" style="14" customWidth="1"/>
    <col min="3" max="3" width="11.77734375" style="14" customWidth="1"/>
    <col min="4" max="4" width="6.88671875" style="14" customWidth="1"/>
    <col min="5" max="5" width="46.21875" style="15" bestFit="1" customWidth="1"/>
    <col min="6" max="6" width="8.44140625" style="16" customWidth="1"/>
    <col min="7" max="7" width="7.44140625" style="14" customWidth="1"/>
    <col min="8" max="8" width="9.33203125" style="17" customWidth="1"/>
    <col min="9" max="9" width="11.44140625" style="18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2" customFormat="1" ht="16.5" thickBot="1" x14ac:dyDescent="0.25">
      <c r="A1" s="70" t="s">
        <v>5</v>
      </c>
      <c r="B1" s="71"/>
      <c r="C1" s="72" t="s">
        <v>21</v>
      </c>
      <c r="D1" s="73"/>
      <c r="E1" s="74"/>
      <c r="F1" s="75"/>
      <c r="G1" s="75"/>
      <c r="H1" s="76"/>
      <c r="I1" s="75"/>
      <c r="J1" s="74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3" t="s">
        <v>6</v>
      </c>
      <c r="B2" s="54"/>
      <c r="C2" s="55" t="s">
        <v>21</v>
      </c>
      <c r="D2" s="6"/>
      <c r="E2" s="7"/>
      <c r="F2" s="38"/>
      <c r="G2" s="7"/>
      <c r="H2" s="7"/>
      <c r="I2" s="8"/>
      <c r="J2" s="7"/>
    </row>
    <row r="3" spans="1:63" x14ac:dyDescent="0.2">
      <c r="A3" s="56" t="s">
        <v>7</v>
      </c>
      <c r="B3" s="54"/>
      <c r="C3" s="57"/>
      <c r="D3" s="1"/>
      <c r="E3" s="9"/>
      <c r="F3" s="9"/>
      <c r="G3" s="10"/>
      <c r="H3" s="10"/>
      <c r="I3" s="11"/>
      <c r="J3" s="67"/>
    </row>
    <row r="4" spans="1:63" x14ac:dyDescent="0.2">
      <c r="A4" s="56" t="s">
        <v>8</v>
      </c>
      <c r="B4" s="54"/>
      <c r="C4" s="57"/>
      <c r="D4" s="1"/>
      <c r="E4" s="9"/>
      <c r="F4" s="9"/>
      <c r="G4" s="10"/>
      <c r="H4" s="10"/>
      <c r="I4" s="11"/>
      <c r="J4" s="67"/>
    </row>
    <row r="5" spans="1:63" ht="16.5" thickBot="1" x14ac:dyDescent="0.25">
      <c r="A5" s="58" t="s">
        <v>18</v>
      </c>
      <c r="B5" s="54"/>
      <c r="C5" s="59">
        <f>I$81</f>
        <v>0</v>
      </c>
      <c r="D5" s="5"/>
      <c r="E5" s="60"/>
      <c r="F5" s="10"/>
      <c r="G5" s="3"/>
      <c r="H5" s="11"/>
      <c r="I5" s="20"/>
      <c r="J5" s="20"/>
    </row>
    <row r="6" spans="1:63" s="63" customFormat="1" ht="38.25" customHeight="1" thickBot="1" x14ac:dyDescent="0.25">
      <c r="A6" s="77" t="s">
        <v>9</v>
      </c>
      <c r="B6" s="78" t="s">
        <v>11</v>
      </c>
      <c r="C6" s="78" t="s">
        <v>12</v>
      </c>
      <c r="D6" s="78" t="s">
        <v>13</v>
      </c>
      <c r="E6" s="78" t="s">
        <v>1</v>
      </c>
      <c r="F6" s="78" t="s">
        <v>14</v>
      </c>
      <c r="G6" s="78" t="s">
        <v>0</v>
      </c>
      <c r="H6" s="78" t="s">
        <v>2</v>
      </c>
      <c r="I6" s="79" t="s">
        <v>4</v>
      </c>
      <c r="J6" s="80" t="s">
        <v>10</v>
      </c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</row>
    <row r="7" spans="1:63" s="63" customFormat="1" ht="16.5" thickBot="1" x14ac:dyDescent="0.25">
      <c r="A7" s="81"/>
      <c r="B7" s="82"/>
      <c r="C7" s="84"/>
      <c r="D7" s="84"/>
      <c r="E7" s="84"/>
      <c r="F7" s="84"/>
      <c r="G7" s="84"/>
      <c r="H7" s="84"/>
      <c r="I7" s="85"/>
      <c r="J7" s="83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</row>
    <row r="8" spans="1:63" s="12" customFormat="1" ht="16.5" thickBot="1" x14ac:dyDescent="0.25">
      <c r="A8" s="186" t="s">
        <v>49</v>
      </c>
      <c r="B8" s="187"/>
      <c r="C8" s="187"/>
      <c r="D8" s="187"/>
      <c r="E8" s="187"/>
      <c r="F8" s="187"/>
      <c r="G8" s="187"/>
      <c r="H8" s="187"/>
      <c r="I8" s="187"/>
      <c r="J8" s="188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</row>
    <row r="9" spans="1:63" x14ac:dyDescent="0.2">
      <c r="A9" s="4">
        <f>IF(F9&lt;&gt;"",1+MAX($A$6:A8),"")</f>
        <v>1</v>
      </c>
      <c r="B9" s="13"/>
      <c r="C9" s="2"/>
      <c r="D9" s="2"/>
      <c r="E9" s="157" t="s">
        <v>39</v>
      </c>
      <c r="F9" s="158">
        <v>1</v>
      </c>
      <c r="G9" s="4" t="s">
        <v>20</v>
      </c>
      <c r="H9" s="105">
        <v>0</v>
      </c>
      <c r="I9" s="88">
        <f>H9*F9</f>
        <v>0</v>
      </c>
      <c r="J9" s="86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</row>
    <row r="10" spans="1:63" x14ac:dyDescent="0.2">
      <c r="A10" s="4">
        <f>IF(F10&lt;&gt;"",1+MAX($A$6:A9),"")</f>
        <v>2</v>
      </c>
      <c r="B10" s="13"/>
      <c r="C10" s="2"/>
      <c r="D10" s="27"/>
      <c r="E10" s="157" t="s">
        <v>40</v>
      </c>
      <c r="F10" s="158">
        <v>1</v>
      </c>
      <c r="G10" s="4" t="s">
        <v>20</v>
      </c>
      <c r="H10" s="105">
        <v>0</v>
      </c>
      <c r="I10" s="88">
        <f>H10*F10</f>
        <v>0</v>
      </c>
      <c r="J10" s="86"/>
    </row>
    <row r="11" spans="1:63" x14ac:dyDescent="0.2">
      <c r="A11" s="4">
        <f>IF(F11&lt;&gt;"",1+MAX($A$6:A10),"")</f>
        <v>3</v>
      </c>
      <c r="B11" s="13"/>
      <c r="C11" s="2"/>
      <c r="D11" s="2"/>
      <c r="E11" s="159" t="s">
        <v>41</v>
      </c>
      <c r="F11" s="158">
        <v>1</v>
      </c>
      <c r="G11" s="4" t="s">
        <v>20</v>
      </c>
      <c r="H11" s="105">
        <v>0</v>
      </c>
      <c r="I11" s="88">
        <f t="shared" ref="I11:I18" si="0">H11*F11</f>
        <v>0</v>
      </c>
      <c r="J11" s="86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</row>
    <row r="12" spans="1:63" x14ac:dyDescent="0.2">
      <c r="A12" s="4">
        <f>IF(F12&lt;&gt;"",1+MAX($A$6:A11),"")</f>
        <v>4</v>
      </c>
      <c r="B12" s="13"/>
      <c r="C12" s="2"/>
      <c r="D12" s="27"/>
      <c r="E12" s="159" t="s">
        <v>42</v>
      </c>
      <c r="F12" s="158">
        <v>1</v>
      </c>
      <c r="G12" s="4" t="s">
        <v>20</v>
      </c>
      <c r="H12" s="105">
        <v>0</v>
      </c>
      <c r="I12" s="88">
        <f t="shared" si="0"/>
        <v>0</v>
      </c>
      <c r="J12" s="86"/>
    </row>
    <row r="13" spans="1:63" x14ac:dyDescent="0.2">
      <c r="A13" s="4">
        <f>IF(F13&lt;&gt;"",1+MAX($A$6:A12),"")</f>
        <v>5</v>
      </c>
      <c r="B13" s="13"/>
      <c r="C13" s="2"/>
      <c r="D13" s="2"/>
      <c r="E13" s="159" t="s">
        <v>43</v>
      </c>
      <c r="F13" s="158">
        <v>1</v>
      </c>
      <c r="G13" s="4" t="s">
        <v>20</v>
      </c>
      <c r="H13" s="105">
        <v>0</v>
      </c>
      <c r="I13" s="88">
        <f t="shared" si="0"/>
        <v>0</v>
      </c>
      <c r="J13" s="86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</row>
    <row r="14" spans="1:63" x14ac:dyDescent="0.2">
      <c r="A14" s="4">
        <f>IF(F14&lt;&gt;"",1+MAX($A$6:A13),"")</f>
        <v>6</v>
      </c>
      <c r="B14" s="13"/>
      <c r="C14" s="2"/>
      <c r="D14" s="27"/>
      <c r="E14" s="159" t="s">
        <v>44</v>
      </c>
      <c r="F14" s="158">
        <v>1</v>
      </c>
      <c r="G14" s="4" t="s">
        <v>20</v>
      </c>
      <c r="H14" s="105">
        <v>0</v>
      </c>
      <c r="I14" s="88">
        <f t="shared" si="0"/>
        <v>0</v>
      </c>
      <c r="J14" s="86"/>
    </row>
    <row r="15" spans="1:63" x14ac:dyDescent="0.2">
      <c r="A15" s="4">
        <f>IF(F15&lt;&gt;"",1+MAX($A$6:A14),"")</f>
        <v>7</v>
      </c>
      <c r="B15" s="13"/>
      <c r="C15" s="2"/>
      <c r="D15" s="27"/>
      <c r="E15" s="159" t="s">
        <v>45</v>
      </c>
      <c r="F15" s="158">
        <v>1</v>
      </c>
      <c r="G15" s="4" t="s">
        <v>20</v>
      </c>
      <c r="H15" s="105">
        <v>0</v>
      </c>
      <c r="I15" s="88">
        <f t="shared" si="0"/>
        <v>0</v>
      </c>
      <c r="J15" s="86"/>
    </row>
    <row r="16" spans="1:63" x14ac:dyDescent="0.2">
      <c r="A16" s="4">
        <f>IF(F16&lt;&gt;"",1+MAX($A$6:A15),"")</f>
        <v>8</v>
      </c>
      <c r="B16" s="13"/>
      <c r="C16" s="2"/>
      <c r="D16" s="2"/>
      <c r="E16" s="159" t="s">
        <v>46</v>
      </c>
      <c r="F16" s="158">
        <v>1</v>
      </c>
      <c r="G16" s="4" t="s">
        <v>20</v>
      </c>
      <c r="H16" s="105">
        <v>0</v>
      </c>
      <c r="I16" s="88">
        <f t="shared" si="0"/>
        <v>0</v>
      </c>
      <c r="J16" s="86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</row>
    <row r="17" spans="1:63" x14ac:dyDescent="0.2">
      <c r="A17" s="4">
        <f>IF(F17&lt;&gt;"",1+MAX($A$6:A16),"")</f>
        <v>9</v>
      </c>
      <c r="B17" s="13"/>
      <c r="C17" s="2"/>
      <c r="D17" s="27"/>
      <c r="E17" s="160" t="s">
        <v>47</v>
      </c>
      <c r="F17" s="158">
        <v>1</v>
      </c>
      <c r="G17" s="4" t="s">
        <v>20</v>
      </c>
      <c r="H17" s="105">
        <v>0</v>
      </c>
      <c r="I17" s="88">
        <f t="shared" si="0"/>
        <v>0</v>
      </c>
      <c r="J17" s="86"/>
    </row>
    <row r="18" spans="1:63" x14ac:dyDescent="0.2">
      <c r="A18" s="4">
        <f>IF(F18&lt;&gt;"",1+MAX($A$6:A17),"")</f>
        <v>10</v>
      </c>
      <c r="B18" s="13"/>
      <c r="C18" s="2"/>
      <c r="D18" s="27"/>
      <c r="E18" s="160" t="s">
        <v>48</v>
      </c>
      <c r="F18" s="161">
        <v>1</v>
      </c>
      <c r="G18" s="4" t="s">
        <v>20</v>
      </c>
      <c r="H18" s="105">
        <v>0</v>
      </c>
      <c r="I18" s="88">
        <f t="shared" si="0"/>
        <v>0</v>
      </c>
      <c r="J18" s="86"/>
    </row>
    <row r="19" spans="1:63" ht="16.5" thickBot="1" x14ac:dyDescent="0.25">
      <c r="A19" s="96" t="str">
        <f>IF(F19&lt;&gt;"",1+MAX($A$6:A18),"")</f>
        <v/>
      </c>
      <c r="B19" s="97"/>
      <c r="C19" s="98"/>
      <c r="D19" s="99"/>
      <c r="E19" s="100"/>
      <c r="F19" s="101"/>
      <c r="G19" s="97"/>
      <c r="H19" s="102"/>
      <c r="I19" s="103"/>
      <c r="J19" s="104"/>
    </row>
    <row r="20" spans="1:63" ht="16.5" thickBot="1" x14ac:dyDescent="0.25">
      <c r="A20" s="189" t="s">
        <v>50</v>
      </c>
      <c r="B20" s="190"/>
      <c r="C20" s="190"/>
      <c r="D20" s="190"/>
      <c r="E20" s="190"/>
      <c r="F20" s="190"/>
      <c r="G20" s="190"/>
      <c r="H20" s="190"/>
      <c r="I20" s="191"/>
      <c r="J20" s="37">
        <f>(SUM(I9:I19))</f>
        <v>0</v>
      </c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</row>
    <row r="21" spans="1:63" ht="16.5" thickBot="1" x14ac:dyDescent="0.25">
      <c r="A21" s="89"/>
      <c r="B21" s="90"/>
      <c r="C21" s="90"/>
      <c r="D21" s="90"/>
      <c r="E21" s="91"/>
      <c r="F21" s="92"/>
      <c r="G21" s="89"/>
      <c r="H21" s="93"/>
      <c r="I21" s="94"/>
      <c r="J21" s="95"/>
    </row>
    <row r="22" spans="1:63" s="12" customFormat="1" ht="16.5" thickBot="1" x14ac:dyDescent="0.25">
      <c r="A22" s="186" t="s">
        <v>110</v>
      </c>
      <c r="B22" s="187"/>
      <c r="C22" s="187"/>
      <c r="D22" s="187"/>
      <c r="E22" s="187"/>
      <c r="F22" s="187"/>
      <c r="G22" s="187"/>
      <c r="H22" s="187"/>
      <c r="I22" s="187"/>
      <c r="J22" s="188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</row>
    <row r="23" spans="1:63" x14ac:dyDescent="0.25">
      <c r="A23" s="87" t="str">
        <f>IF(F23&lt;&gt;"",1+MAX($A$6:A22),"")</f>
        <v/>
      </c>
      <c r="B23" s="169"/>
      <c r="C23" s="167"/>
      <c r="D23" s="167"/>
      <c r="E23" s="178" t="s">
        <v>54</v>
      </c>
      <c r="F23" s="179"/>
      <c r="G23" s="179"/>
      <c r="H23" s="106"/>
      <c r="I23" s="107"/>
      <c r="J23" s="86"/>
    </row>
    <row r="24" spans="1:63" x14ac:dyDescent="0.2">
      <c r="A24" s="4">
        <f>IF(F24&lt;&gt;"",1+MAX($A$6:A23),"")</f>
        <v>11</v>
      </c>
      <c r="B24" s="203" t="s">
        <v>105</v>
      </c>
      <c r="C24" s="168"/>
      <c r="D24" s="175"/>
      <c r="E24" s="171" t="s">
        <v>55</v>
      </c>
      <c r="F24" s="172">
        <v>35.85</v>
      </c>
      <c r="G24" s="173" t="s">
        <v>17</v>
      </c>
      <c r="H24" s="105">
        <v>0</v>
      </c>
      <c r="I24" s="88">
        <f t="shared" ref="I24" si="1">H24*F24</f>
        <v>0</v>
      </c>
      <c r="J24" s="86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</row>
    <row r="25" spans="1:63" x14ac:dyDescent="0.2">
      <c r="A25" s="4">
        <f>IF(F25&lt;&gt;"",1+MAX($A$6:A24),"")</f>
        <v>12</v>
      </c>
      <c r="B25" s="203"/>
      <c r="C25" s="168"/>
      <c r="D25" s="175"/>
      <c r="E25" s="171" t="s">
        <v>56</v>
      </c>
      <c r="F25" s="172">
        <v>4.37</v>
      </c>
      <c r="G25" s="173" t="s">
        <v>17</v>
      </c>
      <c r="H25" s="105">
        <v>0</v>
      </c>
      <c r="I25" s="88">
        <f t="shared" ref="I25" si="2">H25*F25</f>
        <v>0</v>
      </c>
      <c r="J25" s="86"/>
    </row>
    <row r="26" spans="1:63" x14ac:dyDescent="0.2">
      <c r="A26" s="4">
        <f>IF(F26&lt;&gt;"",1+MAX($A$6:A25),"")</f>
        <v>13</v>
      </c>
      <c r="B26" s="203"/>
      <c r="C26" s="168"/>
      <c r="D26" s="176"/>
      <c r="E26" s="171" t="s">
        <v>57</v>
      </c>
      <c r="F26" s="172">
        <v>46.45</v>
      </c>
      <c r="G26" s="173" t="s">
        <v>17</v>
      </c>
      <c r="H26" s="105">
        <v>0</v>
      </c>
      <c r="I26" s="88">
        <f t="shared" ref="I26:I72" si="3">H26*F26</f>
        <v>0</v>
      </c>
      <c r="J26" s="86"/>
    </row>
    <row r="27" spans="1:63" x14ac:dyDescent="0.2">
      <c r="A27" s="4">
        <f>IF(F27&lt;&gt;"",1+MAX($A$6:A26),"")</f>
        <v>14</v>
      </c>
      <c r="B27" s="203"/>
      <c r="C27" s="168"/>
      <c r="D27" s="176"/>
      <c r="E27" s="171" t="s">
        <v>58</v>
      </c>
      <c r="F27" s="172">
        <v>3.49</v>
      </c>
      <c r="G27" s="173" t="s">
        <v>17</v>
      </c>
      <c r="H27" s="105">
        <v>0</v>
      </c>
      <c r="I27" s="88">
        <f t="shared" si="3"/>
        <v>0</v>
      </c>
      <c r="J27" s="86"/>
    </row>
    <row r="28" spans="1:63" x14ac:dyDescent="0.2">
      <c r="A28" s="4">
        <f>IF(F28&lt;&gt;"",1+MAX($A$6:A27),"")</f>
        <v>15</v>
      </c>
      <c r="B28" s="203"/>
      <c r="C28" s="168"/>
      <c r="D28" s="176"/>
      <c r="E28" s="171" t="s">
        <v>59</v>
      </c>
      <c r="F28" s="172">
        <v>66.94</v>
      </c>
      <c r="G28" s="173" t="s">
        <v>17</v>
      </c>
      <c r="H28" s="105">
        <v>0</v>
      </c>
      <c r="I28" s="88">
        <f t="shared" si="3"/>
        <v>0</v>
      </c>
      <c r="J28" s="86"/>
    </row>
    <row r="29" spans="1:63" x14ac:dyDescent="0.2">
      <c r="A29" s="4">
        <f>IF(F29&lt;&gt;"",1+MAX($A$6:A28),"")</f>
        <v>16</v>
      </c>
      <c r="B29" s="203"/>
      <c r="C29" s="168"/>
      <c r="D29" s="176"/>
      <c r="E29" s="171" t="s">
        <v>60</v>
      </c>
      <c r="F29" s="172">
        <v>16.989999999999998</v>
      </c>
      <c r="G29" s="173" t="s">
        <v>17</v>
      </c>
      <c r="H29" s="105">
        <v>0</v>
      </c>
      <c r="I29" s="88">
        <f t="shared" si="3"/>
        <v>0</v>
      </c>
      <c r="J29" s="86"/>
    </row>
    <row r="30" spans="1:63" x14ac:dyDescent="0.2">
      <c r="A30" s="4">
        <f>IF(F30&lt;&gt;"",1+MAX($A$6:A29),"")</f>
        <v>17</v>
      </c>
      <c r="B30" s="203"/>
      <c r="C30" s="168"/>
      <c r="D30" s="176"/>
      <c r="E30" s="171" t="s">
        <v>61</v>
      </c>
      <c r="F30" s="172">
        <v>36.6</v>
      </c>
      <c r="G30" s="173" t="s">
        <v>17</v>
      </c>
      <c r="H30" s="105">
        <v>0</v>
      </c>
      <c r="I30" s="88">
        <f t="shared" si="3"/>
        <v>0</v>
      </c>
      <c r="J30" s="86"/>
    </row>
    <row r="31" spans="1:63" x14ac:dyDescent="0.25">
      <c r="A31" s="4" t="str">
        <f>IF(F31&lt;&gt;"",1+MAX($A$6:A30),"")</f>
        <v/>
      </c>
      <c r="B31" s="203"/>
      <c r="C31" s="168"/>
      <c r="D31" s="176"/>
      <c r="E31" s="174" t="s">
        <v>62</v>
      </c>
      <c r="F31" s="170"/>
      <c r="G31" s="170"/>
      <c r="H31" s="105"/>
      <c r="I31" s="88"/>
      <c r="J31" s="86"/>
    </row>
    <row r="32" spans="1:63" x14ac:dyDescent="0.2">
      <c r="A32" s="4">
        <f>IF(F32&lt;&gt;"",1+MAX($A$6:A31),"")</f>
        <v>18</v>
      </c>
      <c r="B32" s="203"/>
      <c r="C32" s="168"/>
      <c r="D32" s="176"/>
      <c r="E32" s="171" t="s">
        <v>63</v>
      </c>
      <c r="F32" s="172">
        <v>17.14</v>
      </c>
      <c r="G32" s="173" t="s">
        <v>17</v>
      </c>
      <c r="H32" s="105">
        <v>0</v>
      </c>
      <c r="I32" s="88">
        <f t="shared" si="3"/>
        <v>0</v>
      </c>
      <c r="J32" s="86"/>
    </row>
    <row r="33" spans="1:10" x14ac:dyDescent="0.2">
      <c r="A33" s="4">
        <f>IF(F33&lt;&gt;"",1+MAX($A$6:A32),"")</f>
        <v>19</v>
      </c>
      <c r="B33" s="203"/>
      <c r="C33" s="168"/>
      <c r="D33" s="176"/>
      <c r="E33" s="171" t="s">
        <v>64</v>
      </c>
      <c r="F33" s="172">
        <v>62.1</v>
      </c>
      <c r="G33" s="173" t="s">
        <v>17</v>
      </c>
      <c r="H33" s="105">
        <v>0</v>
      </c>
      <c r="I33" s="88">
        <f t="shared" si="3"/>
        <v>0</v>
      </c>
      <c r="J33" s="86"/>
    </row>
    <row r="34" spans="1:10" x14ac:dyDescent="0.2">
      <c r="A34" s="4">
        <f>IF(F34&lt;&gt;"",1+MAX($A$6:A33),"")</f>
        <v>20</v>
      </c>
      <c r="B34" s="203"/>
      <c r="C34" s="168"/>
      <c r="D34" s="176"/>
      <c r="E34" s="171" t="s">
        <v>65</v>
      </c>
      <c r="F34" s="172">
        <v>73.78</v>
      </c>
      <c r="G34" s="173" t="s">
        <v>17</v>
      </c>
      <c r="H34" s="105">
        <v>0</v>
      </c>
      <c r="I34" s="88">
        <f t="shared" si="3"/>
        <v>0</v>
      </c>
      <c r="J34" s="86"/>
    </row>
    <row r="35" spans="1:10" x14ac:dyDescent="0.25">
      <c r="A35" s="4" t="str">
        <f>IF(F35&lt;&gt;"",1+MAX($A$6:A34),"")</f>
        <v/>
      </c>
      <c r="B35" s="203"/>
      <c r="C35" s="168"/>
      <c r="D35" s="175"/>
      <c r="E35" s="174" t="s">
        <v>66</v>
      </c>
      <c r="F35" s="170"/>
      <c r="G35" s="170"/>
      <c r="H35" s="105"/>
      <c r="I35" s="88"/>
      <c r="J35" s="86"/>
    </row>
    <row r="36" spans="1:10" x14ac:dyDescent="0.2">
      <c r="A36" s="4">
        <f>IF(F36&lt;&gt;"",1+MAX($A$6:A35),"")</f>
        <v>21</v>
      </c>
      <c r="B36" s="203"/>
      <c r="C36" s="168"/>
      <c r="D36" s="175"/>
      <c r="E36" s="171" t="s">
        <v>67</v>
      </c>
      <c r="F36" s="172">
        <v>56.31</v>
      </c>
      <c r="G36" s="173" t="s">
        <v>17</v>
      </c>
      <c r="H36" s="105">
        <v>0</v>
      </c>
      <c r="I36" s="88">
        <f t="shared" si="3"/>
        <v>0</v>
      </c>
      <c r="J36" s="86"/>
    </row>
    <row r="37" spans="1:10" x14ac:dyDescent="0.2">
      <c r="A37" s="4">
        <f>IF(F37&lt;&gt;"",1+MAX($A$6:A36),"")</f>
        <v>22</v>
      </c>
      <c r="B37" s="203"/>
      <c r="C37" s="168"/>
      <c r="D37" s="175"/>
      <c r="E37" s="171" t="s">
        <v>68</v>
      </c>
      <c r="F37" s="172">
        <v>100.93</v>
      </c>
      <c r="G37" s="173" t="s">
        <v>17</v>
      </c>
      <c r="H37" s="105">
        <v>0</v>
      </c>
      <c r="I37" s="88">
        <f t="shared" si="3"/>
        <v>0</v>
      </c>
      <c r="J37" s="86"/>
    </row>
    <row r="38" spans="1:10" x14ac:dyDescent="0.2">
      <c r="A38" s="4">
        <f>IF(F38&lt;&gt;"",1+MAX($A$6:A37),"")</f>
        <v>23</v>
      </c>
      <c r="B38" s="203"/>
      <c r="C38" s="168"/>
      <c r="D38" s="175"/>
      <c r="E38" s="171" t="s">
        <v>69</v>
      </c>
      <c r="F38" s="172">
        <v>327.25</v>
      </c>
      <c r="G38" s="173" t="s">
        <v>17</v>
      </c>
      <c r="H38" s="105">
        <v>0</v>
      </c>
      <c r="I38" s="88">
        <f t="shared" si="3"/>
        <v>0</v>
      </c>
      <c r="J38" s="86"/>
    </row>
    <row r="39" spans="1:10" x14ac:dyDescent="0.25">
      <c r="A39" s="4" t="str">
        <f>IF(F39&lt;&gt;"",1+MAX($A$6:A38),"")</f>
        <v/>
      </c>
      <c r="B39" s="203"/>
      <c r="C39" s="168"/>
      <c r="D39" s="177"/>
      <c r="E39" s="174" t="s">
        <v>70</v>
      </c>
      <c r="F39" s="170"/>
      <c r="G39" s="170"/>
      <c r="H39" s="105"/>
      <c r="I39" s="88"/>
      <c r="J39" s="86"/>
    </row>
    <row r="40" spans="1:10" x14ac:dyDescent="0.2">
      <c r="A40" s="4">
        <f>IF(F40&lt;&gt;"",1+MAX($A$6:A39),"")</f>
        <v>24</v>
      </c>
      <c r="B40" s="203"/>
      <c r="C40" s="167"/>
      <c r="D40" s="167"/>
      <c r="E40" s="171" t="s">
        <v>71</v>
      </c>
      <c r="F40" s="172">
        <v>1</v>
      </c>
      <c r="G40" s="173" t="s">
        <v>72</v>
      </c>
      <c r="H40" s="105">
        <v>0</v>
      </c>
      <c r="I40" s="88">
        <f t="shared" si="3"/>
        <v>0</v>
      </c>
      <c r="J40" s="86"/>
    </row>
    <row r="41" spans="1:10" x14ac:dyDescent="0.2">
      <c r="A41" s="4">
        <f>IF(F41&lt;&gt;"",1+MAX($A$6:A40),"")</f>
        <v>25</v>
      </c>
      <c r="B41" s="203"/>
      <c r="C41" s="168"/>
      <c r="D41" s="175"/>
      <c r="E41" s="171" t="s">
        <v>73</v>
      </c>
      <c r="F41" s="172">
        <v>1</v>
      </c>
      <c r="G41" s="173" t="s">
        <v>72</v>
      </c>
      <c r="H41" s="105">
        <v>0</v>
      </c>
      <c r="I41" s="88">
        <f t="shared" si="3"/>
        <v>0</v>
      </c>
      <c r="J41" s="86"/>
    </row>
    <row r="42" spans="1:10" x14ac:dyDescent="0.2">
      <c r="A42" s="4">
        <f>IF(F42&lt;&gt;"",1+MAX($A$6:A41),"")</f>
        <v>26</v>
      </c>
      <c r="B42" s="203"/>
      <c r="C42" s="168"/>
      <c r="D42" s="175"/>
      <c r="E42" s="171" t="s">
        <v>74</v>
      </c>
      <c r="F42" s="172">
        <v>1</v>
      </c>
      <c r="G42" s="173" t="s">
        <v>72</v>
      </c>
      <c r="H42" s="105">
        <v>0</v>
      </c>
      <c r="I42" s="88">
        <f t="shared" si="3"/>
        <v>0</v>
      </c>
      <c r="J42" s="86"/>
    </row>
    <row r="43" spans="1:10" x14ac:dyDescent="0.2">
      <c r="A43" s="4">
        <f>IF(F43&lt;&gt;"",1+MAX($A$6:A42),"")</f>
        <v>27</v>
      </c>
      <c r="B43" s="203"/>
      <c r="C43" s="168"/>
      <c r="D43" s="176"/>
      <c r="E43" s="171" t="s">
        <v>75</v>
      </c>
      <c r="F43" s="172">
        <v>1</v>
      </c>
      <c r="G43" s="173" t="s">
        <v>72</v>
      </c>
      <c r="H43" s="105">
        <v>0</v>
      </c>
      <c r="I43" s="88">
        <f t="shared" si="3"/>
        <v>0</v>
      </c>
      <c r="J43" s="86"/>
    </row>
    <row r="44" spans="1:10" x14ac:dyDescent="0.2">
      <c r="A44" s="4">
        <f>IF(F44&lt;&gt;"",1+MAX($A$6:A43),"")</f>
        <v>28</v>
      </c>
      <c r="B44" s="203"/>
      <c r="C44" s="168"/>
      <c r="D44" s="176"/>
      <c r="E44" s="171" t="s">
        <v>76</v>
      </c>
      <c r="F44" s="172">
        <v>2</v>
      </c>
      <c r="G44" s="173" t="s">
        <v>72</v>
      </c>
      <c r="H44" s="105">
        <v>0</v>
      </c>
      <c r="I44" s="88">
        <f t="shared" si="3"/>
        <v>0</v>
      </c>
      <c r="J44" s="86"/>
    </row>
    <row r="45" spans="1:10" x14ac:dyDescent="0.2">
      <c r="A45" s="4">
        <f>IF(F45&lt;&gt;"",1+MAX($A$6:A44),"")</f>
        <v>29</v>
      </c>
      <c r="B45" s="203"/>
      <c r="C45" s="168"/>
      <c r="D45" s="176"/>
      <c r="E45" s="171" t="s">
        <v>77</v>
      </c>
      <c r="F45" s="172">
        <v>2</v>
      </c>
      <c r="G45" s="173" t="s">
        <v>72</v>
      </c>
      <c r="H45" s="105">
        <v>0</v>
      </c>
      <c r="I45" s="88">
        <f t="shared" si="3"/>
        <v>0</v>
      </c>
      <c r="J45" s="86"/>
    </row>
    <row r="46" spans="1:10" x14ac:dyDescent="0.2">
      <c r="A46" s="4">
        <f>IF(F46&lt;&gt;"",1+MAX($A$6:A45),"")</f>
        <v>30</v>
      </c>
      <c r="B46" s="203"/>
      <c r="C46" s="168"/>
      <c r="D46" s="176"/>
      <c r="E46" s="171" t="s">
        <v>78</v>
      </c>
      <c r="F46" s="172">
        <v>3</v>
      </c>
      <c r="G46" s="173" t="s">
        <v>72</v>
      </c>
      <c r="H46" s="105">
        <v>0</v>
      </c>
      <c r="I46" s="88">
        <f t="shared" si="3"/>
        <v>0</v>
      </c>
      <c r="J46" s="86"/>
    </row>
    <row r="47" spans="1:10" x14ac:dyDescent="0.2">
      <c r="A47" s="4">
        <f>IF(F47&lt;&gt;"",1+MAX($A$6:A46),"")</f>
        <v>31</v>
      </c>
      <c r="B47" s="203"/>
      <c r="C47" s="168"/>
      <c r="D47" s="176"/>
      <c r="E47" s="171" t="s">
        <v>79</v>
      </c>
      <c r="F47" s="172">
        <v>5</v>
      </c>
      <c r="G47" s="173" t="s">
        <v>72</v>
      </c>
      <c r="H47" s="105">
        <v>0</v>
      </c>
      <c r="I47" s="88">
        <f t="shared" si="3"/>
        <v>0</v>
      </c>
      <c r="J47" s="86"/>
    </row>
    <row r="48" spans="1:10" x14ac:dyDescent="0.2">
      <c r="A48" s="4">
        <f>IF(F48&lt;&gt;"",1+MAX($A$6:A47),"")</f>
        <v>32</v>
      </c>
      <c r="B48" s="203"/>
      <c r="C48" s="168"/>
      <c r="D48" s="176"/>
      <c r="E48" s="171" t="s">
        <v>80</v>
      </c>
      <c r="F48" s="172">
        <v>3</v>
      </c>
      <c r="G48" s="173" t="s">
        <v>72</v>
      </c>
      <c r="H48" s="105">
        <v>0</v>
      </c>
      <c r="I48" s="88">
        <f t="shared" si="3"/>
        <v>0</v>
      </c>
      <c r="J48" s="86"/>
    </row>
    <row r="49" spans="1:10" x14ac:dyDescent="0.2">
      <c r="A49" s="4">
        <f>IF(F49&lt;&gt;"",1+MAX($A$6:A48),"")</f>
        <v>33</v>
      </c>
      <c r="B49" s="203"/>
      <c r="C49" s="168"/>
      <c r="D49" s="176"/>
      <c r="E49" s="171" t="s">
        <v>81</v>
      </c>
      <c r="F49" s="172">
        <v>1</v>
      </c>
      <c r="G49" s="173" t="s">
        <v>72</v>
      </c>
      <c r="H49" s="105">
        <v>0</v>
      </c>
      <c r="I49" s="88">
        <f t="shared" si="3"/>
        <v>0</v>
      </c>
      <c r="J49" s="86"/>
    </row>
    <row r="50" spans="1:10" x14ac:dyDescent="0.2">
      <c r="A50" s="4">
        <f>IF(F50&lt;&gt;"",1+MAX($A$6:A49),"")</f>
        <v>34</v>
      </c>
      <c r="B50" s="203"/>
      <c r="C50" s="168"/>
      <c r="D50" s="176"/>
      <c r="E50" s="171" t="s">
        <v>82</v>
      </c>
      <c r="F50" s="172">
        <v>2</v>
      </c>
      <c r="G50" s="173" t="s">
        <v>72</v>
      </c>
      <c r="H50" s="105">
        <v>0</v>
      </c>
      <c r="I50" s="88">
        <f t="shared" si="3"/>
        <v>0</v>
      </c>
      <c r="J50" s="86"/>
    </row>
    <row r="51" spans="1:10" x14ac:dyDescent="0.2">
      <c r="A51" s="4">
        <f>IF(F51&lt;&gt;"",1+MAX($A$6:A50),"")</f>
        <v>35</v>
      </c>
      <c r="B51" s="203"/>
      <c r="C51" s="168"/>
      <c r="D51" s="176"/>
      <c r="E51" s="171" t="s">
        <v>83</v>
      </c>
      <c r="F51" s="172">
        <v>17</v>
      </c>
      <c r="G51" s="173" t="s">
        <v>72</v>
      </c>
      <c r="H51" s="105">
        <v>0</v>
      </c>
      <c r="I51" s="88">
        <f t="shared" si="3"/>
        <v>0</v>
      </c>
      <c r="J51" s="86"/>
    </row>
    <row r="52" spans="1:10" x14ac:dyDescent="0.25">
      <c r="A52" s="4" t="str">
        <f>IF(F52&lt;&gt;"",1+MAX($A$6:A51),"")</f>
        <v/>
      </c>
      <c r="B52" s="203"/>
      <c r="C52" s="168"/>
      <c r="D52" s="175"/>
      <c r="E52" s="174" t="s">
        <v>84</v>
      </c>
      <c r="F52" s="170"/>
      <c r="G52" s="170"/>
      <c r="H52" s="105"/>
      <c r="I52" s="88"/>
      <c r="J52" s="86"/>
    </row>
    <row r="53" spans="1:10" x14ac:dyDescent="0.2">
      <c r="A53" s="4">
        <f>IF(F53&lt;&gt;"",1+MAX($A$6:A52),"")</f>
        <v>36</v>
      </c>
      <c r="B53" s="203"/>
      <c r="C53" s="168"/>
      <c r="D53" s="175"/>
      <c r="E53" s="171" t="s">
        <v>85</v>
      </c>
      <c r="F53" s="172">
        <v>2</v>
      </c>
      <c r="G53" s="173" t="s">
        <v>72</v>
      </c>
      <c r="H53" s="105">
        <v>0</v>
      </c>
      <c r="I53" s="88">
        <f t="shared" si="3"/>
        <v>0</v>
      </c>
      <c r="J53" s="86"/>
    </row>
    <row r="54" spans="1:10" x14ac:dyDescent="0.2">
      <c r="A54" s="4">
        <f>IF(F54&lt;&gt;"",1+MAX($A$6:A53),"")</f>
        <v>37</v>
      </c>
      <c r="B54" s="203"/>
      <c r="C54" s="168"/>
      <c r="D54" s="175"/>
      <c r="E54" s="171" t="s">
        <v>86</v>
      </c>
      <c r="F54" s="172">
        <v>7</v>
      </c>
      <c r="G54" s="173" t="s">
        <v>72</v>
      </c>
      <c r="H54" s="105">
        <v>0</v>
      </c>
      <c r="I54" s="88">
        <f t="shared" si="3"/>
        <v>0</v>
      </c>
      <c r="J54" s="86"/>
    </row>
    <row r="55" spans="1:10" x14ac:dyDescent="0.2">
      <c r="A55" s="4">
        <f>IF(F55&lt;&gt;"",1+MAX($A$6:A54),"")</f>
        <v>38</v>
      </c>
      <c r="B55" s="203"/>
      <c r="C55" s="168"/>
      <c r="D55" s="175"/>
      <c r="E55" s="171" t="s">
        <v>87</v>
      </c>
      <c r="F55" s="172">
        <v>3</v>
      </c>
      <c r="G55" s="173" t="s">
        <v>72</v>
      </c>
      <c r="H55" s="105">
        <v>0</v>
      </c>
      <c r="I55" s="88">
        <f t="shared" si="3"/>
        <v>0</v>
      </c>
      <c r="J55" s="86"/>
    </row>
    <row r="56" spans="1:10" x14ac:dyDescent="0.2">
      <c r="A56" s="4">
        <f>IF(F56&lt;&gt;"",1+MAX($A$6:A55),"")</f>
        <v>39</v>
      </c>
      <c r="B56" s="203"/>
      <c r="C56" s="168"/>
      <c r="D56" s="175"/>
      <c r="E56" s="171" t="s">
        <v>88</v>
      </c>
      <c r="F56" s="172">
        <v>1</v>
      </c>
      <c r="G56" s="173" t="s">
        <v>72</v>
      </c>
      <c r="H56" s="105">
        <v>0</v>
      </c>
      <c r="I56" s="88">
        <f t="shared" si="3"/>
        <v>0</v>
      </c>
      <c r="J56" s="86"/>
    </row>
    <row r="57" spans="1:10" x14ac:dyDescent="0.2">
      <c r="A57" s="4">
        <f>IF(F57&lt;&gt;"",1+MAX($A$6:A56),"")</f>
        <v>40</v>
      </c>
      <c r="B57" s="203"/>
      <c r="C57" s="168"/>
      <c r="D57" s="175"/>
      <c r="E57" s="171" t="s">
        <v>89</v>
      </c>
      <c r="F57" s="172">
        <v>2</v>
      </c>
      <c r="G57" s="173" t="s">
        <v>72</v>
      </c>
      <c r="H57" s="105">
        <v>0</v>
      </c>
      <c r="I57" s="88">
        <f t="shared" si="3"/>
        <v>0</v>
      </c>
      <c r="J57" s="86"/>
    </row>
    <row r="58" spans="1:10" x14ac:dyDescent="0.2">
      <c r="A58" s="4">
        <f>IF(F58&lt;&gt;"",1+MAX($A$6:A57),"")</f>
        <v>41</v>
      </c>
      <c r="B58" s="203"/>
      <c r="C58" s="168"/>
      <c r="D58" s="175"/>
      <c r="E58" s="171" t="s">
        <v>90</v>
      </c>
      <c r="F58" s="172">
        <v>6</v>
      </c>
      <c r="G58" s="173" t="s">
        <v>72</v>
      </c>
      <c r="H58" s="105">
        <v>0</v>
      </c>
      <c r="I58" s="88">
        <f t="shared" si="3"/>
        <v>0</v>
      </c>
      <c r="J58" s="86"/>
    </row>
    <row r="59" spans="1:10" x14ac:dyDescent="0.2">
      <c r="A59" s="4">
        <f>IF(F59&lt;&gt;"",1+MAX($A$6:A58),"")</f>
        <v>42</v>
      </c>
      <c r="B59" s="203"/>
      <c r="C59" s="168"/>
      <c r="D59" s="176"/>
      <c r="E59" s="171" t="s">
        <v>91</v>
      </c>
      <c r="F59" s="172">
        <v>7</v>
      </c>
      <c r="G59" s="173" t="s">
        <v>72</v>
      </c>
      <c r="H59" s="105">
        <v>0</v>
      </c>
      <c r="I59" s="88">
        <f t="shared" si="3"/>
        <v>0</v>
      </c>
      <c r="J59" s="86"/>
    </row>
    <row r="60" spans="1:10" x14ac:dyDescent="0.2">
      <c r="A60" s="4">
        <f>IF(F60&lt;&gt;"",1+MAX($A$6:A59),"")</f>
        <v>43</v>
      </c>
      <c r="B60" s="203"/>
      <c r="C60" s="168"/>
      <c r="D60" s="175"/>
      <c r="E60" s="171" t="s">
        <v>92</v>
      </c>
      <c r="F60" s="172">
        <v>2</v>
      </c>
      <c r="G60" s="173" t="s">
        <v>72</v>
      </c>
      <c r="H60" s="105">
        <v>0</v>
      </c>
      <c r="I60" s="88">
        <f t="shared" si="3"/>
        <v>0</v>
      </c>
      <c r="J60" s="86"/>
    </row>
    <row r="61" spans="1:10" x14ac:dyDescent="0.2">
      <c r="A61" s="4">
        <f>IF(F61&lt;&gt;"",1+MAX($A$6:A60),"")</f>
        <v>44</v>
      </c>
      <c r="B61" s="203"/>
      <c r="C61" s="168"/>
      <c r="D61" s="175"/>
      <c r="E61" s="171" t="s">
        <v>93</v>
      </c>
      <c r="F61" s="172">
        <v>7</v>
      </c>
      <c r="G61" s="173" t="s">
        <v>72</v>
      </c>
      <c r="H61" s="105">
        <v>0</v>
      </c>
      <c r="I61" s="88">
        <f t="shared" si="3"/>
        <v>0</v>
      </c>
      <c r="J61" s="86"/>
    </row>
    <row r="62" spans="1:10" x14ac:dyDescent="0.25">
      <c r="A62" s="4" t="str">
        <f>IF(F62&lt;&gt;"",1+MAX($A$6:A61),"")</f>
        <v/>
      </c>
      <c r="B62" s="180"/>
      <c r="C62" s="168"/>
      <c r="D62" s="175"/>
      <c r="E62" s="174" t="s">
        <v>94</v>
      </c>
      <c r="F62" s="170"/>
      <c r="G62" s="170"/>
      <c r="H62" s="105"/>
      <c r="I62" s="88"/>
      <c r="J62" s="86"/>
    </row>
    <row r="63" spans="1:10" x14ac:dyDescent="0.2">
      <c r="A63" s="4">
        <f>IF(F63&lt;&gt;"",1+MAX($A$6:A62),"")</f>
        <v>45</v>
      </c>
      <c r="B63" s="204" t="s">
        <v>106</v>
      </c>
      <c r="C63" s="168"/>
      <c r="D63" s="175"/>
      <c r="E63" s="171" t="s">
        <v>95</v>
      </c>
      <c r="F63" s="172">
        <v>3</v>
      </c>
      <c r="G63" s="173" t="s">
        <v>72</v>
      </c>
      <c r="H63" s="105">
        <v>0</v>
      </c>
      <c r="I63" s="88">
        <f t="shared" si="3"/>
        <v>0</v>
      </c>
      <c r="J63" s="86"/>
    </row>
    <row r="64" spans="1:10" x14ac:dyDescent="0.2">
      <c r="A64" s="4">
        <f>IF(F64&lt;&gt;"",1+MAX($A$6:A63),"")</f>
        <v>46</v>
      </c>
      <c r="B64" s="205"/>
      <c r="C64" s="168"/>
      <c r="D64" s="175"/>
      <c r="E64" s="171" t="s">
        <v>96</v>
      </c>
      <c r="F64" s="172">
        <v>1</v>
      </c>
      <c r="G64" s="173" t="s">
        <v>72</v>
      </c>
      <c r="H64" s="105">
        <v>0</v>
      </c>
      <c r="I64" s="88">
        <f t="shared" si="3"/>
        <v>0</v>
      </c>
      <c r="J64" s="86"/>
    </row>
    <row r="65" spans="1:63" x14ac:dyDescent="0.2">
      <c r="A65" s="4">
        <f>IF(F65&lt;&gt;"",1+MAX($A$6:A64),"")</f>
        <v>47</v>
      </c>
      <c r="B65" s="205"/>
      <c r="C65" s="168"/>
      <c r="D65" s="175"/>
      <c r="E65" s="171" t="s">
        <v>97</v>
      </c>
      <c r="F65" s="172">
        <v>1</v>
      </c>
      <c r="G65" s="173" t="s">
        <v>72</v>
      </c>
      <c r="H65" s="105">
        <v>0</v>
      </c>
      <c r="I65" s="88">
        <f t="shared" si="3"/>
        <v>0</v>
      </c>
      <c r="J65" s="86"/>
    </row>
    <row r="66" spans="1:63" x14ac:dyDescent="0.2">
      <c r="A66" s="4">
        <f>IF(F66&lt;&gt;"",1+MAX($A$6:A65),"")</f>
        <v>48</v>
      </c>
      <c r="B66" s="205"/>
      <c r="C66" s="168"/>
      <c r="D66" s="175"/>
      <c r="E66" s="171" t="s">
        <v>98</v>
      </c>
      <c r="F66" s="172">
        <v>1</v>
      </c>
      <c r="G66" s="173" t="s">
        <v>72</v>
      </c>
      <c r="H66" s="105">
        <v>0</v>
      </c>
      <c r="I66" s="88">
        <f t="shared" si="3"/>
        <v>0</v>
      </c>
      <c r="J66" s="86"/>
    </row>
    <row r="67" spans="1:63" x14ac:dyDescent="0.2">
      <c r="A67" s="4">
        <f>IF(F67&lt;&gt;"",1+MAX($A$6:A66),"")</f>
        <v>49</v>
      </c>
      <c r="B67" s="205"/>
      <c r="C67" s="168"/>
      <c r="D67" s="175"/>
      <c r="E67" s="171" t="s">
        <v>99</v>
      </c>
      <c r="F67" s="172">
        <v>4</v>
      </c>
      <c r="G67" s="173" t="s">
        <v>72</v>
      </c>
      <c r="H67" s="105">
        <v>0</v>
      </c>
      <c r="I67" s="88">
        <f t="shared" si="3"/>
        <v>0</v>
      </c>
      <c r="J67" s="86"/>
    </row>
    <row r="68" spans="1:63" x14ac:dyDescent="0.2">
      <c r="A68" s="4">
        <f>IF(F68&lt;&gt;"",1+MAX($A$6:A67),"")</f>
        <v>50</v>
      </c>
      <c r="B68" s="205"/>
      <c r="C68" s="168"/>
      <c r="D68" s="175"/>
      <c r="E68" s="171" t="s">
        <v>100</v>
      </c>
      <c r="F68" s="172">
        <v>1</v>
      </c>
      <c r="G68" s="173" t="s">
        <v>72</v>
      </c>
      <c r="H68" s="105">
        <v>0</v>
      </c>
      <c r="I68" s="88">
        <f t="shared" si="3"/>
        <v>0</v>
      </c>
      <c r="J68" s="86"/>
    </row>
    <row r="69" spans="1:63" x14ac:dyDescent="0.2">
      <c r="A69" s="4">
        <f>IF(F69&lt;&gt;"",1+MAX($A$6:A68),"")</f>
        <v>51</v>
      </c>
      <c r="B69" s="205"/>
      <c r="C69" s="168"/>
      <c r="D69" s="175"/>
      <c r="E69" s="171" t="s">
        <v>101</v>
      </c>
      <c r="F69" s="172">
        <v>1</v>
      </c>
      <c r="G69" s="173" t="s">
        <v>72</v>
      </c>
      <c r="H69" s="105">
        <v>0</v>
      </c>
      <c r="I69" s="88">
        <f t="shared" si="3"/>
        <v>0</v>
      </c>
      <c r="J69" s="86"/>
    </row>
    <row r="70" spans="1:63" x14ac:dyDescent="0.2">
      <c r="A70" s="4">
        <f>IF(F70&lt;&gt;"",1+MAX($A$6:A69),"")</f>
        <v>52</v>
      </c>
      <c r="B70" s="205"/>
      <c r="C70" s="168"/>
      <c r="D70" s="175"/>
      <c r="E70" s="171" t="s">
        <v>102</v>
      </c>
      <c r="F70" s="172">
        <v>3</v>
      </c>
      <c r="G70" s="173" t="s">
        <v>72</v>
      </c>
      <c r="H70" s="105">
        <v>0</v>
      </c>
      <c r="I70" s="88">
        <f t="shared" si="3"/>
        <v>0</v>
      </c>
      <c r="J70" s="86"/>
    </row>
    <row r="71" spans="1:63" x14ac:dyDescent="0.2">
      <c r="A71" s="4">
        <f>IF(F71&lt;&gt;"",1+MAX($A$6:A70),"")</f>
        <v>53</v>
      </c>
      <c r="B71" s="205"/>
      <c r="C71" s="168"/>
      <c r="D71" s="175"/>
      <c r="E71" s="171" t="s">
        <v>103</v>
      </c>
      <c r="F71" s="172">
        <v>1</v>
      </c>
      <c r="G71" s="173" t="s">
        <v>72</v>
      </c>
      <c r="H71" s="105">
        <v>0</v>
      </c>
      <c r="I71" s="88">
        <f t="shared" si="3"/>
        <v>0</v>
      </c>
      <c r="J71" s="86"/>
    </row>
    <row r="72" spans="1:63" x14ac:dyDescent="0.2">
      <c r="A72" s="4">
        <f>IF(F72&lt;&gt;"",1+MAX($A$6:A71),"")</f>
        <v>54</v>
      </c>
      <c r="B72" s="206"/>
      <c r="C72" s="168"/>
      <c r="D72" s="175"/>
      <c r="E72" s="171" t="s">
        <v>104</v>
      </c>
      <c r="F72" s="172">
        <v>1</v>
      </c>
      <c r="G72" s="173" t="s">
        <v>72</v>
      </c>
      <c r="H72" s="105">
        <v>0</v>
      </c>
      <c r="I72" s="88">
        <f t="shared" si="3"/>
        <v>0</v>
      </c>
      <c r="J72" s="86"/>
    </row>
    <row r="73" spans="1:63" ht="16.5" thickBot="1" x14ac:dyDescent="0.25">
      <c r="A73" s="96" t="str">
        <f>IF(F73&lt;&gt;"",1+MAX($A$6:A72),"")</f>
        <v/>
      </c>
      <c r="B73" s="97"/>
      <c r="C73" s="98"/>
      <c r="D73" s="99"/>
      <c r="E73" s="100"/>
      <c r="F73" s="166"/>
      <c r="G73" s="97"/>
      <c r="H73" s="102"/>
      <c r="I73" s="103"/>
      <c r="J73" s="104"/>
    </row>
    <row r="74" spans="1:63" ht="16.5" thickBot="1" x14ac:dyDescent="0.25">
      <c r="A74" s="189" t="s">
        <v>107</v>
      </c>
      <c r="B74" s="190"/>
      <c r="C74" s="190"/>
      <c r="D74" s="190"/>
      <c r="E74" s="190"/>
      <c r="F74" s="190"/>
      <c r="G74" s="190"/>
      <c r="H74" s="190"/>
      <c r="I74" s="191"/>
      <c r="J74" s="37">
        <f>(SUM(I23:I73))</f>
        <v>0</v>
      </c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</row>
    <row r="75" spans="1:63" ht="16.5" thickBot="1" x14ac:dyDescent="0.25">
      <c r="A75" s="89"/>
      <c r="B75" s="90"/>
      <c r="C75" s="90"/>
      <c r="D75" s="90"/>
      <c r="E75" s="91"/>
      <c r="F75" s="92"/>
      <c r="G75" s="89"/>
      <c r="H75" s="93"/>
      <c r="I75" s="94"/>
      <c r="J75" s="95"/>
    </row>
    <row r="76" spans="1:63" s="64" customFormat="1" ht="16.5" thickBot="1" x14ac:dyDescent="0.25">
      <c r="A76" s="200" t="s">
        <v>24</v>
      </c>
      <c r="B76" s="201"/>
      <c r="C76" s="201"/>
      <c r="D76" s="201"/>
      <c r="E76" s="201"/>
      <c r="F76" s="201"/>
      <c r="G76" s="201"/>
      <c r="H76" s="202"/>
      <c r="I76" s="194">
        <f>J20+J74</f>
        <v>0</v>
      </c>
      <c r="J76" s="195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</row>
    <row r="77" spans="1:63" s="64" customFormat="1" ht="16.5" thickBot="1" x14ac:dyDescent="0.25">
      <c r="A77" s="150" t="s">
        <v>19</v>
      </c>
      <c r="B77" s="151"/>
      <c r="C77" s="151"/>
      <c r="D77" s="151"/>
      <c r="E77" s="151"/>
      <c r="F77" s="151"/>
      <c r="G77" s="151"/>
      <c r="H77" s="151"/>
      <c r="I77" s="196">
        <f>I76</f>
        <v>0</v>
      </c>
      <c r="J77" s="197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</row>
    <row r="78" spans="1:63" s="64" customFormat="1" ht="16.5" thickBot="1" x14ac:dyDescent="0.25">
      <c r="A78" s="150" t="s">
        <v>25</v>
      </c>
      <c r="B78" s="151"/>
      <c r="C78" s="151"/>
      <c r="D78" s="151"/>
      <c r="E78" s="151"/>
      <c r="F78" s="151"/>
      <c r="G78" s="151"/>
      <c r="H78" s="112">
        <v>0.25</v>
      </c>
      <c r="I78" s="196">
        <f>I76*H78</f>
        <v>0</v>
      </c>
      <c r="J78" s="197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</row>
    <row r="79" spans="1:63" s="64" customFormat="1" ht="16.5" thickBot="1" x14ac:dyDescent="0.25">
      <c r="A79" s="150" t="s">
        <v>26</v>
      </c>
      <c r="B79" s="151"/>
      <c r="C79" s="151"/>
      <c r="D79" s="151"/>
      <c r="E79" s="151"/>
      <c r="F79" s="151"/>
      <c r="G79" s="151"/>
      <c r="H79" s="112">
        <v>0.03</v>
      </c>
      <c r="I79" s="196">
        <f>I76*H79</f>
        <v>0</v>
      </c>
      <c r="J79" s="197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</row>
    <row r="80" spans="1:63" s="64" customFormat="1" ht="16.5" thickBot="1" x14ac:dyDescent="0.25">
      <c r="A80" s="150" t="s">
        <v>27</v>
      </c>
      <c r="B80" s="151"/>
      <c r="C80" s="151"/>
      <c r="D80" s="151"/>
      <c r="E80" s="151"/>
      <c r="F80" s="151"/>
      <c r="G80" s="151"/>
      <c r="H80" s="112">
        <v>7.0000000000000007E-2</v>
      </c>
      <c r="I80" s="198">
        <f>I76*H80</f>
        <v>0</v>
      </c>
      <c r="J80" s="199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</row>
    <row r="81" spans="1:63" s="61" customFormat="1" ht="16.5" thickBot="1" x14ac:dyDescent="0.25">
      <c r="A81" s="200" t="s">
        <v>3</v>
      </c>
      <c r="B81" s="201"/>
      <c r="C81" s="201"/>
      <c r="D81" s="201"/>
      <c r="E81" s="201"/>
      <c r="F81" s="201"/>
      <c r="G81" s="201"/>
      <c r="H81" s="201"/>
      <c r="I81" s="192">
        <f>SUM(I77:J80)</f>
        <v>0</v>
      </c>
      <c r="J81" s="193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</row>
    <row r="82" spans="1:63" x14ac:dyDescent="0.2">
      <c r="A82" s="40" t="s">
        <v>15</v>
      </c>
      <c r="B82" s="41"/>
      <c r="C82" s="41"/>
      <c r="D82" s="41"/>
      <c r="E82" s="42"/>
      <c r="F82" s="43"/>
      <c r="G82" s="41"/>
      <c r="H82" s="45"/>
      <c r="I82" s="44"/>
      <c r="J82" s="68"/>
    </row>
    <row r="83" spans="1:63" ht="16.5" thickBot="1" x14ac:dyDescent="0.25">
      <c r="A83" s="52"/>
      <c r="B83" s="22"/>
      <c r="C83" s="22"/>
      <c r="D83" s="22"/>
      <c r="E83" s="23"/>
      <c r="F83" s="24"/>
      <c r="G83" s="22"/>
      <c r="H83" s="25"/>
      <c r="I83" s="26"/>
      <c r="J83" s="69"/>
    </row>
    <row r="104" spans="8:8" x14ac:dyDescent="0.2">
      <c r="H104" s="15"/>
    </row>
  </sheetData>
  <mergeCells count="14">
    <mergeCell ref="A8:J8"/>
    <mergeCell ref="A20:I20"/>
    <mergeCell ref="A22:J22"/>
    <mergeCell ref="A74:I74"/>
    <mergeCell ref="I81:J81"/>
    <mergeCell ref="I76:J76"/>
    <mergeCell ref="I77:J77"/>
    <mergeCell ref="I78:J78"/>
    <mergeCell ref="I79:J79"/>
    <mergeCell ref="I80:J80"/>
    <mergeCell ref="A76:H76"/>
    <mergeCell ref="A81:H81"/>
    <mergeCell ref="B24:B61"/>
    <mergeCell ref="B63:B72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2025-12-11T12:02:03Z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